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racunovodstvo1\Desktop\Izvršenje 2024-Grad\"/>
    </mc:Choice>
  </mc:AlternateContent>
  <xr:revisionPtr revIDLastSave="0" documentId="13_ncr:1_{160FB773-A4B8-46AE-8ECA-926466EBEBD6}" xr6:coauthVersionLast="37" xr6:coauthVersionMax="37" xr10:uidLastSave="{00000000-0000-0000-0000-000000000000}"/>
  <bookViews>
    <workbookView xWindow="-108" yWindow="-108" windowWidth="23256" windowHeight="12456" activeTab="4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POSEBNI DIO" sheetId="7" r:id="rId5"/>
  </sheets>
  <definedNames>
    <definedName name="_xlnm.Print_Area" localSheetId="1">' Račun prihoda i rashoda'!$B$1:$H$99</definedName>
    <definedName name="_xlnm.Print_Area" localSheetId="0">SAŽETAK!$B$1:$L$27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5" l="1"/>
  <c r="F43" i="5"/>
  <c r="G40" i="5"/>
  <c r="F39" i="5"/>
  <c r="F37" i="5"/>
  <c r="F34" i="5"/>
  <c r="F31" i="5"/>
  <c r="G29" i="5"/>
  <c r="F27" i="5"/>
  <c r="F26" i="5"/>
  <c r="F24" i="5"/>
  <c r="G21" i="5"/>
  <c r="F21" i="5"/>
  <c r="G20" i="5"/>
  <c r="F11" i="5"/>
  <c r="I201" i="7"/>
  <c r="I194" i="7"/>
  <c r="I193" i="7"/>
  <c r="I192" i="7"/>
  <c r="I191" i="7"/>
  <c r="I190" i="7"/>
  <c r="I189" i="7"/>
  <c r="I188" i="7"/>
  <c r="I187" i="7"/>
  <c r="I186" i="7"/>
  <c r="I184" i="7"/>
  <c r="I178" i="7"/>
  <c r="I176" i="7"/>
  <c r="I175" i="7"/>
  <c r="I167" i="7"/>
  <c r="I165" i="7"/>
  <c r="I164" i="7"/>
  <c r="I162" i="7"/>
  <c r="I161" i="7"/>
  <c r="I160" i="7"/>
  <c r="I159" i="7"/>
  <c r="I157" i="7"/>
  <c r="I155" i="7"/>
  <c r="I151" i="7"/>
  <c r="I147" i="7"/>
  <c r="I145" i="7"/>
  <c r="I143" i="7"/>
  <c r="I139" i="7"/>
  <c r="I138" i="7"/>
  <c r="I119" i="7"/>
  <c r="I112" i="7"/>
  <c r="I111" i="7"/>
  <c r="I109" i="7"/>
  <c r="I105" i="7"/>
  <c r="I102" i="7"/>
  <c r="I101" i="7"/>
  <c r="I100" i="7"/>
  <c r="I98" i="7"/>
  <c r="I97" i="7"/>
  <c r="I94" i="7"/>
  <c r="I89" i="7"/>
  <c r="I85" i="7"/>
  <c r="I79" i="7"/>
  <c r="I74" i="7"/>
  <c r="I73" i="7"/>
  <c r="I62" i="7"/>
  <c r="I60" i="7"/>
  <c r="I59" i="7"/>
  <c r="I58" i="7"/>
  <c r="I53" i="7"/>
  <c r="I49" i="7"/>
  <c r="I47" i="7"/>
  <c r="I46" i="7"/>
  <c r="I44" i="7"/>
  <c r="I43" i="7"/>
  <c r="I35" i="7"/>
  <c r="I30" i="7"/>
  <c r="I28" i="7"/>
  <c r="I27" i="7"/>
  <c r="I26" i="7"/>
  <c r="I25" i="7"/>
  <c r="I24" i="7"/>
  <c r="I22" i="7"/>
  <c r="I21" i="7"/>
  <c r="I20" i="7"/>
  <c r="I19" i="7"/>
  <c r="I18" i="7"/>
  <c r="I17" i="7"/>
  <c r="I16" i="7"/>
  <c r="I15" i="7"/>
  <c r="I14" i="7"/>
  <c r="J98" i="3"/>
  <c r="J97" i="3"/>
  <c r="J95" i="3"/>
  <c r="J93" i="3"/>
  <c r="J92" i="3"/>
  <c r="J91" i="3"/>
  <c r="J90" i="3"/>
  <c r="J88" i="3"/>
  <c r="J87" i="3"/>
  <c r="J86" i="3"/>
  <c r="J85" i="3"/>
  <c r="J84" i="3"/>
  <c r="J82" i="3"/>
  <c r="J81" i="3"/>
  <c r="J80" i="3"/>
  <c r="J79" i="3"/>
  <c r="J77" i="3"/>
  <c r="J76" i="3"/>
  <c r="J75" i="3"/>
  <c r="J74" i="3"/>
  <c r="J73" i="3"/>
  <c r="J72" i="3"/>
  <c r="J70" i="3"/>
  <c r="J68" i="3"/>
  <c r="J66" i="3"/>
  <c r="J65" i="3"/>
  <c r="J64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37" i="3"/>
  <c r="J36" i="3"/>
  <c r="J35" i="3"/>
  <c r="J34" i="3"/>
  <c r="J33" i="3"/>
  <c r="J32" i="3"/>
  <c r="J31" i="3"/>
  <c r="J30" i="3"/>
  <c r="J29" i="3"/>
  <c r="J28" i="3"/>
  <c r="J26" i="3"/>
  <c r="J25" i="3"/>
  <c r="J24" i="3"/>
  <c r="J23" i="3"/>
  <c r="J22" i="3"/>
  <c r="J21" i="3"/>
  <c r="J17" i="3"/>
  <c r="J16" i="3"/>
  <c r="J15" i="3"/>
  <c r="J13" i="3"/>
  <c r="J12" i="3"/>
  <c r="J11" i="3"/>
  <c r="J10" i="3"/>
  <c r="C17" i="5" l="1"/>
  <c r="G41" i="3" l="1"/>
  <c r="G12" i="1"/>
  <c r="K34" i="3" l="1"/>
  <c r="K33" i="3"/>
  <c r="K32" i="3"/>
  <c r="G39" i="5" l="1"/>
  <c r="F40" i="5"/>
  <c r="F7" i="5"/>
  <c r="K21" i="3"/>
  <c r="K15" i="3"/>
  <c r="K12" i="3" l="1"/>
  <c r="I163" i="7"/>
  <c r="I114" i="7" l="1"/>
  <c r="I57" i="7" l="1"/>
  <c r="I41" i="7"/>
  <c r="I76" i="7" l="1"/>
  <c r="I37" i="7" l="1"/>
  <c r="I32" i="7" l="1"/>
  <c r="I34" i="7"/>
  <c r="F9" i="5"/>
  <c r="G9" i="5"/>
  <c r="F19" i="5"/>
  <c r="F20" i="5"/>
  <c r="G19" i="5"/>
  <c r="K84" i="3"/>
  <c r="H15" i="1"/>
  <c r="G8" i="5" l="1"/>
  <c r="F8" i="5"/>
  <c r="K11" i="3"/>
  <c r="I15" i="1"/>
  <c r="I16" i="1" s="1"/>
  <c r="G15" i="1"/>
  <c r="G16" i="1" s="1"/>
  <c r="I12" i="1"/>
  <c r="I10" i="7" l="1"/>
  <c r="G37" i="5" l="1"/>
  <c r="G32" i="5"/>
  <c r="G31" i="5"/>
  <c r="G28" i="5"/>
  <c r="G27" i="5"/>
  <c r="F29" i="5"/>
  <c r="K43" i="3"/>
  <c r="K80" i="3"/>
  <c r="K51" i="3"/>
  <c r="K91" i="3"/>
  <c r="K90" i="3"/>
  <c r="K42" i="3"/>
  <c r="H12" i="1"/>
  <c r="I40" i="7"/>
  <c r="I82" i="7"/>
  <c r="I29" i="7"/>
  <c r="G17" i="5"/>
  <c r="G15" i="5"/>
  <c r="G12" i="5"/>
  <c r="G11" i="5"/>
  <c r="G7" i="5"/>
  <c r="F28" i="5" l="1"/>
  <c r="G34" i="5"/>
  <c r="G26" i="5"/>
  <c r="F35" i="5"/>
  <c r="K41" i="3"/>
  <c r="I33" i="7"/>
  <c r="K14" i="1"/>
  <c r="K13" i="1"/>
  <c r="K12" i="1"/>
  <c r="K10" i="1"/>
  <c r="H16" i="1"/>
  <c r="I12" i="7"/>
  <c r="G6" i="5" l="1"/>
  <c r="G14" i="5"/>
  <c r="I13" i="7"/>
  <c r="J14" i="1"/>
  <c r="J13" i="1"/>
  <c r="J10" i="1"/>
  <c r="I87" i="7"/>
  <c r="I86" i="7"/>
  <c r="F17" i="5"/>
  <c r="F15" i="5"/>
  <c r="F6" i="5"/>
  <c r="F14" i="5"/>
  <c r="I78" i="7" l="1"/>
  <c r="I38" i="7"/>
  <c r="I11" i="7"/>
  <c r="K15" i="1"/>
  <c r="J15" i="1"/>
  <c r="I8" i="7" l="1"/>
  <c r="I9" i="7" l="1"/>
  <c r="K24" i="3"/>
  <c r="K28" i="3"/>
  <c r="K10" i="3" l="1"/>
  <c r="F6" i="8" l="1"/>
  <c r="G6" i="8"/>
  <c r="G8" i="8"/>
  <c r="F8" i="8"/>
  <c r="G7" i="8"/>
  <c r="F7" i="8"/>
</calcChain>
</file>

<file path=xl/sharedStrings.xml><?xml version="1.0" encoding="utf-8"?>
<sst xmlns="http://schemas.openxmlformats.org/spreadsheetml/2006/main" count="477" uniqueCount="262">
  <si>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</si>
  <si>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</si>
  <si>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</si>
  <si>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</si>
  <si>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</si>
  <si>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</si>
  <si>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</si>
  <si>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</si>
  <si>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</si>
  <si>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II. POSEBNI DIO</t>
  </si>
  <si>
    <t>I. OPĆI DIO</t>
  </si>
  <si>
    <t>Materijalni rashodi</t>
  </si>
  <si>
    <t>…</t>
  </si>
  <si>
    <t>PRIJENOS SREDSTAVA IZ PRETHODNE GODINE</t>
  </si>
  <si>
    <t>1 Opći prihodi i primici</t>
  </si>
  <si>
    <t>11 Opći prihodi i primici</t>
  </si>
  <si>
    <t>….</t>
  </si>
  <si>
    <t>3 Vlastiti prihodi</t>
  </si>
  <si>
    <t>31 Vlastiti prihodi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</si>
  <si>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</si>
  <si>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</si>
  <si>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</si>
  <si>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</si>
  <si>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</si>
  <si>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</si>
  <si>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</si>
  <si>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Plaće (Bruto)</t>
  </si>
  <si>
    <t>Plaće za redovan rad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</si>
  <si>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</si>
  <si>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</si>
  <si>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</si>
  <si>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</si>
  <si>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</si>
  <si>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UKUPNO PRIHODI </t>
  </si>
  <si>
    <t>UKUPNO RASHODI</t>
  </si>
  <si>
    <t>UKUPNO PRIHODI</t>
  </si>
  <si>
    <t>INDEKS**</t>
  </si>
  <si>
    <t>RAZLIKA PRIMITAKA I IZDATAKA</t>
  </si>
  <si>
    <t>SAŽETAK  RAČUNA PRIHODA I RASHODA I RAČUNA FINANCIRANJA</t>
  </si>
  <si>
    <t xml:space="preserve"> RAČUN PRIHODA I RASHODA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</si>
  <si>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</si>
  <si>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</si>
  <si>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</si>
  <si>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</si>
  <si>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</si>
  <si>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</si>
  <si>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</si>
  <si>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 xml:space="preserve"> </t>
  </si>
  <si>
    <t xml:space="preserve">Ostali nespomenuti prihodi </t>
  </si>
  <si>
    <t xml:space="preserve">Upravne i administrativne pristojbe  </t>
  </si>
  <si>
    <t xml:space="preserve">Prihodi od upravnih i administrativnih pristojbim pristojbi po oisebnim propisima naknada </t>
  </si>
  <si>
    <t>Prihodi iz nadležnog proračuna i od HZZO-a temeljem ugovorenih obveza</t>
  </si>
  <si>
    <t xml:space="preserve">Prihodi iz nadležnog proračuna za financiranje redovne djelatnosti proračunskih korisnika  </t>
  </si>
  <si>
    <t xml:space="preserve">Prihodi od imovine  </t>
  </si>
  <si>
    <t xml:space="preserve">Prihodi od financijske imovine  </t>
  </si>
  <si>
    <t xml:space="preserve">Kamate na oročena sredstva i depozite po viđenju </t>
  </si>
  <si>
    <t xml:space="preserve">Tekuće donacije </t>
  </si>
  <si>
    <t xml:space="preserve">Ostali rashodi za zaposlene </t>
  </si>
  <si>
    <t xml:space="preserve">Doprinos na plaće </t>
  </si>
  <si>
    <t xml:space="preserve">Doprinos za obvezno zdravstveno osiguranje </t>
  </si>
  <si>
    <t xml:space="preserve">Naknade troškova zaposlenima </t>
  </si>
  <si>
    <t xml:space="preserve">Službena putovanja </t>
  </si>
  <si>
    <t xml:space="preserve">Naknade za prijevoz, za rad na terenu i odvojeni život </t>
  </si>
  <si>
    <t xml:space="preserve">Stručno usavršavanje zaposlenih </t>
  </si>
  <si>
    <t xml:space="preserve">Ostale naknade troškova zaposlenih </t>
  </si>
  <si>
    <t>Rashodi za materijal i energiju</t>
  </si>
  <si>
    <t>Uredski materijal i ostali materijalni rashodi</t>
  </si>
  <si>
    <t xml:space="preserve">Materijal i sirovine </t>
  </si>
  <si>
    <t xml:space="preserve">Energija </t>
  </si>
  <si>
    <t xml:space="preserve">Materijal i dijelovi za tekuće investicijsko održavanje </t>
  </si>
  <si>
    <t xml:space="preserve">Sitan inventar i auto gume </t>
  </si>
  <si>
    <t xml:space="preserve">Službena , radna i zaštitna odjeća </t>
  </si>
  <si>
    <t>Rashodi za usluge</t>
  </si>
  <si>
    <t>Usluge telefona, poštei prijevoza</t>
  </si>
  <si>
    <t xml:space="preserve">Usluge tekućeg investicijskog održavanja </t>
  </si>
  <si>
    <t xml:space="preserve">Usluge promidžbe i informiranja </t>
  </si>
  <si>
    <t xml:space="preserve">Komunalne usluge </t>
  </si>
  <si>
    <t xml:space="preserve">Zakupnina i najamnina </t>
  </si>
  <si>
    <t xml:space="preserve">Zdravstvene i veterinarske usluge </t>
  </si>
  <si>
    <t>Računalne usluge</t>
  </si>
  <si>
    <t xml:space="preserve">Ostale usluge </t>
  </si>
  <si>
    <t xml:space="preserve">Ostali nespomenuti rashodi poslovanja </t>
  </si>
  <si>
    <t>Financijski rashodi</t>
  </si>
  <si>
    <t>Ostali financijski rashodi</t>
  </si>
  <si>
    <t xml:space="preserve">Bankarske usluge i usluge platnog prometa </t>
  </si>
  <si>
    <t xml:space="preserve">Rashodi za nabavu proizvedene dugotrajne imovine </t>
  </si>
  <si>
    <t xml:space="preserve">Računala i računalna oprema </t>
  </si>
  <si>
    <t xml:space="preserve">Pomoći proračunskim korisnicima iz proračuna koji im nije nadležan </t>
  </si>
  <si>
    <t xml:space="preserve">Tekuće pomoći proračunskim korisnicima iz proračuna koji im nije nadležan </t>
  </si>
  <si>
    <t xml:space="preserve">Pristojbe i naknade </t>
  </si>
  <si>
    <t xml:space="preserve">Troškovi sudskih postupaka </t>
  </si>
  <si>
    <t xml:space="preserve">Zatezne kamate </t>
  </si>
  <si>
    <t xml:space="preserve">Knjige </t>
  </si>
  <si>
    <t xml:space="preserve">4 Prihod za posebne namjene </t>
  </si>
  <si>
    <t>5 Pomoći</t>
  </si>
  <si>
    <t xml:space="preserve">09 Obrazovanje </t>
  </si>
  <si>
    <t xml:space="preserve">Plaće za redovan rad </t>
  </si>
  <si>
    <t xml:space="preserve">Materijalni rashodi </t>
  </si>
  <si>
    <t xml:space="preserve">Stručno usavršavanje zaposlenika </t>
  </si>
  <si>
    <t xml:space="preserve">Računalne usluge </t>
  </si>
  <si>
    <t xml:space="preserve">Financijski rashodi </t>
  </si>
  <si>
    <t>Aktivnost A404001</t>
  </si>
  <si>
    <t>Tekući projekat T400156</t>
  </si>
  <si>
    <t xml:space="preserve">Članarine i norme </t>
  </si>
  <si>
    <t>7=5/3*100</t>
  </si>
  <si>
    <t>5=4/2*100</t>
  </si>
  <si>
    <t>Izvor 4.3.</t>
  </si>
  <si>
    <t>Izvor 1.1.</t>
  </si>
  <si>
    <t xml:space="preserve">Naknade građanima i kućanstvima na zemelju osiguranja i druge naknade štete </t>
  </si>
  <si>
    <t xml:space="preserve">Ostale naknade građanima i kućanstvima iz proračuna </t>
  </si>
  <si>
    <t>Naknade građanima i kućanstvima u naravi</t>
  </si>
  <si>
    <t xml:space="preserve">Ostali rashodi  </t>
  </si>
  <si>
    <t xml:space="preserve">Tekuće donacije u novcu </t>
  </si>
  <si>
    <t xml:space="preserve">091 Predškolsko i osnovno obrazovanje </t>
  </si>
  <si>
    <t>Redovana programska djelatnost OŠ</t>
  </si>
  <si>
    <t>Izvor 1.2.</t>
  </si>
  <si>
    <t xml:space="preserve">Prihod za decentralizirane funkcije </t>
  </si>
  <si>
    <t>Kapitalni projekt K320001</t>
  </si>
  <si>
    <t xml:space="preserve">KAPITALNA ULAGANJA U OPREMU -DECENTRALIZIRANA SREDSTVA </t>
  </si>
  <si>
    <t xml:space="preserve">ŠIRE JAVNE POTREBE - IZNAD MINIMALNOG STANDARDA </t>
  </si>
  <si>
    <t xml:space="preserve">Prihod od grada </t>
  </si>
  <si>
    <t>Prihod za posebne namjene PK</t>
  </si>
  <si>
    <t xml:space="preserve"> Aktivnost A320102</t>
  </si>
  <si>
    <t xml:space="preserve">IZVANNASTAVNE I IZVAN ŠKOLSKE AKTIVNOSTI </t>
  </si>
  <si>
    <t>Izvor 5.3.</t>
  </si>
  <si>
    <t>Pomoć iz državnog proračuna PK</t>
  </si>
  <si>
    <t xml:space="preserve"> Aktivnost A320104</t>
  </si>
  <si>
    <t xml:space="preserve"> Aktivnost A32005</t>
  </si>
  <si>
    <t xml:space="preserve">PROMETNI ODGOJ I SIGURNIOST U PROMETU -POLIGON </t>
  </si>
  <si>
    <t xml:space="preserve">Pomoći temeljem prijenosa EU sredstava </t>
  </si>
  <si>
    <t xml:space="preserve">Tekuče pomoiči temeljem prijenosa EU sredstava </t>
  </si>
  <si>
    <t xml:space="preserve">Kapitalne  pomoći proračunskim korisnicima iz proračuna koji im nije nadležan </t>
  </si>
  <si>
    <t xml:space="preserve">53 Pomoći iz državnog proračuna </t>
  </si>
  <si>
    <t xml:space="preserve">54 Pomoći iz županijskog proračuna </t>
  </si>
  <si>
    <t>43 Prihod za posebne namjene</t>
  </si>
  <si>
    <t xml:space="preserve">43 Prihod za posebne namjene </t>
  </si>
  <si>
    <t xml:space="preserve">Materijal i diijelovi za tekuće inv.održavanje </t>
  </si>
  <si>
    <t xml:space="preserve">Službena radna i zaštitna odjeća i obuća </t>
  </si>
  <si>
    <t xml:space="preserve">Usluge telefona, pošte i prijevoza </t>
  </si>
  <si>
    <t xml:space="preserve"> Uredska oprema i namještaj</t>
  </si>
  <si>
    <t xml:space="preserve">Rashodi za zaposlene </t>
  </si>
  <si>
    <t xml:space="preserve">Naknada za prijevoz na posao i s posla </t>
  </si>
  <si>
    <t xml:space="preserve"> Intelektualne usluge</t>
  </si>
  <si>
    <t xml:space="preserve">Rashodi za nabavu proizvedene dugotrajne imovine  </t>
  </si>
  <si>
    <t>Ostale usluge za komunikaciju i prijevoz</t>
  </si>
  <si>
    <t>Ostali rashodi</t>
  </si>
  <si>
    <t>Knjige</t>
  </si>
  <si>
    <t xml:space="preserve">PROJEKT E ŠKOLE </t>
  </si>
  <si>
    <t>Aktivnost A320114</t>
  </si>
  <si>
    <t>VLASTITA I NAMJENSKA SREDSTVA OSNOVNIH ŠKOLA</t>
  </si>
  <si>
    <t>Izvor 3.1</t>
  </si>
  <si>
    <t>OSIGURANJE UČENIKA OŠ</t>
  </si>
  <si>
    <t>Aktivnost A320120</t>
  </si>
  <si>
    <t>ODRŽAVANJE OBJEKATA OŠ</t>
  </si>
  <si>
    <t>Tekući projekat T320105</t>
  </si>
  <si>
    <t>EU PROJEKAT S POMOĆNIKOM MOGU BOLJE 5</t>
  </si>
  <si>
    <t>Tekući projekat T320107</t>
  </si>
  <si>
    <t xml:space="preserve">PREHRANA UČENIKA </t>
  </si>
  <si>
    <t>EU PROJEKAT S POMOĆNIKOM MOGU BOLJE 6</t>
  </si>
  <si>
    <t>Kapitalni projekat T320201</t>
  </si>
  <si>
    <t xml:space="preserve">KUPNJA OPREME ZA OSNOVNE ŠKOLE </t>
  </si>
  <si>
    <t>Kapitalni projekat K320250</t>
  </si>
  <si>
    <t>NABAVA ŠKOLSKE LEKTIRE</t>
  </si>
  <si>
    <t>RASHODI ZA ZAPOSLENE U OŠ</t>
  </si>
  <si>
    <t>Aktivnost A320301</t>
  </si>
  <si>
    <t>Izvor 1.1</t>
  </si>
  <si>
    <t>VLASTITI PRIHOD PK</t>
  </si>
  <si>
    <t xml:space="preserve">Prihod za posebne namjene </t>
  </si>
  <si>
    <t xml:space="preserve">EU PROJEKTI OŠ </t>
  </si>
  <si>
    <t>Izvor 5.2</t>
  </si>
  <si>
    <t xml:space="preserve">Doprinosi na plaće </t>
  </si>
  <si>
    <t xml:space="preserve">Materijal i sirovine  </t>
  </si>
  <si>
    <t>Pomoći iz državnog proračuna  PK</t>
  </si>
  <si>
    <t>Troškovi sudskih postuka</t>
  </si>
  <si>
    <t>Glavni program S02</t>
  </si>
  <si>
    <t xml:space="preserve">OSNOVNO ŠKOLSKO OBRAZOVANJE </t>
  </si>
  <si>
    <t>Program S023200</t>
  </si>
  <si>
    <t>PROGRAM S023201</t>
  </si>
  <si>
    <t>PROGRAM S023202</t>
  </si>
  <si>
    <t>PROGRAM S023203</t>
  </si>
  <si>
    <t>Doprinos za obvezno osiguranje u slučaju nezaposlenosti</t>
  </si>
  <si>
    <t>DECENTRALIZIRANE FUNKCIJE -MINIMALNI FINANCIJSKI STANDARD</t>
  </si>
  <si>
    <t>Ostale tekuće potpore unutar opće države</t>
  </si>
  <si>
    <t>Prihodi od prodaje proizvoda i robe</t>
  </si>
  <si>
    <t>Prihodi od pruženih usluga</t>
  </si>
  <si>
    <t>Donacije od pravnih i fizičkih osoba</t>
  </si>
  <si>
    <t>Tekuće donacije</t>
  </si>
  <si>
    <t>Prihodi proračuna</t>
  </si>
  <si>
    <t>Prihodi za fin.rashoda poslovanja</t>
  </si>
  <si>
    <t>Prihodi za fin.rash.za nabavu nefin.imovine</t>
  </si>
  <si>
    <t>Prihodi iz nadležnog proračuna i od HZZO-a temeljem ugovorenih obaveza</t>
  </si>
  <si>
    <t>Naknade za rad predstavničkih i izvršnih tijela, povjerenstava</t>
  </si>
  <si>
    <t>Oprema za održavanje i zaštitu</t>
  </si>
  <si>
    <t>Uređaji, strojevi i oprema za ostale namjene</t>
  </si>
  <si>
    <t>51 Pomoći od međunarodnih organizacija i tijela EU</t>
  </si>
  <si>
    <t>55 Pomoći iz drugih proračuna</t>
  </si>
  <si>
    <t>6 Donacije</t>
  </si>
  <si>
    <t>61 Donacije</t>
  </si>
  <si>
    <t>55 Pomoći iz durgih proračuna</t>
  </si>
  <si>
    <r>
      <t xml:space="preserve">   </t>
    </r>
    <r>
      <rPr>
        <i/>
        <sz val="11"/>
        <color theme="1"/>
        <rFont val="Calibri"/>
        <family val="2"/>
        <scheme val="minor"/>
      </rPr>
      <t xml:space="preserve"> 61 Donacije</t>
    </r>
  </si>
  <si>
    <t>Vlastiti prihodi</t>
  </si>
  <si>
    <t>Ostali materijal za potrebe redovnog poslovanja</t>
  </si>
  <si>
    <t>Uredski namještaj</t>
  </si>
  <si>
    <t>Izvor 3.1.</t>
  </si>
  <si>
    <t>Usluge tekućeg i investicijskog održavanja postrojenja i opreme</t>
  </si>
  <si>
    <t>Ostale nespomenute usluge</t>
  </si>
  <si>
    <t>Ostale tekuće donacije u naravi</t>
  </si>
  <si>
    <t>Izvor 5.4.</t>
  </si>
  <si>
    <t>Pomoći iz državnog proračuna</t>
  </si>
  <si>
    <t>Pomoći iz županijskog proračuna</t>
  </si>
  <si>
    <t>Naknade članovima povjerenstva</t>
  </si>
  <si>
    <t>Izvor 5.5.</t>
  </si>
  <si>
    <t>Pomoći iz drugih proračuna</t>
  </si>
  <si>
    <t>Dnevnice za službeni put u zemlji</t>
  </si>
  <si>
    <t>Ostale naknade iz proračuna u naravi</t>
  </si>
  <si>
    <t>Rashodi za nabavu proizvedene dugotrajne imovine</t>
  </si>
  <si>
    <t>Ugovori o djelu</t>
  </si>
  <si>
    <t>Sitan inventar</t>
  </si>
  <si>
    <t>Izvor 6.1</t>
  </si>
  <si>
    <t>DONACIJE</t>
  </si>
  <si>
    <t xml:space="preserve">Aktivnost A320116 </t>
  </si>
  <si>
    <t>Tekući projekt T320103</t>
  </si>
  <si>
    <t>Službena putovanja</t>
  </si>
  <si>
    <t>Tekući projekat T320111</t>
  </si>
  <si>
    <t>OSNOVNA ŠKOLA MERTOJAK</t>
  </si>
  <si>
    <t xml:space="preserve">12 Porezni prihodi za dece.funkcije </t>
  </si>
  <si>
    <t xml:space="preserve">KAPITALNA ULAGANJA NA OBJEKTIMA </t>
  </si>
  <si>
    <t>IZVORNI PLAN ILI REBALANS 2024.*</t>
  </si>
  <si>
    <t>IZVRŠENJE FINANCIJSKOG PLANA PRORAČUNSKOG KORISNIKA - OSNOVNA ŠKOLA  MERTOJAK
ZA  2024. GODINE</t>
  </si>
  <si>
    <t xml:space="preserve">** AKO Opći i Posebni dio polugodišnjeg izvještaja ne sadrži "TEKUĆI PLAN 2024.", "INDEKS"("OSTVARENJE/IZVRŠENJE 1.-6.2024."/"TEKUĆI PLAN 2024.") iskazuje se kao "OSTVARENJE/IZVRŠENJE 1.-6.2024."/"IZVORNI PLAN 2024." ODNOSNO "REBALANS 2024." </t>
  </si>
  <si>
    <t xml:space="preserve">OSTVARENJE/IZVRŠENJE 
2023. </t>
  </si>
  <si>
    <t xml:space="preserve">OSTVARENJE/IZVRŠENJE 
2024. </t>
  </si>
  <si>
    <t xml:space="preserve">OSTVARENJE/ IZVRŠENJE 
2023. </t>
  </si>
  <si>
    <t xml:space="preserve">OSTVARENJE/ IZVRŠENJE 
2024. </t>
  </si>
  <si>
    <t xml:space="preserve">OSTVARENJE/ IZVRŠENJE 
1.-12.2024. </t>
  </si>
  <si>
    <t xml:space="preserve"> IZVRŠENJE 
2023. </t>
  </si>
  <si>
    <t xml:space="preserve"> IZVRŠENJE 
2024. </t>
  </si>
  <si>
    <t xml:space="preserve">Intelektualne i osobne usluge </t>
  </si>
  <si>
    <t>TEKUĆI PLAN 2024.*</t>
  </si>
  <si>
    <t>Instrumenti, uređaji i strojevi</t>
  </si>
  <si>
    <t>Zdravstvene i veterinarske usluge</t>
  </si>
  <si>
    <t>Intelektualne i osobne usluge</t>
  </si>
  <si>
    <t>Uredski materijal</t>
  </si>
  <si>
    <t>Usluge telefona</t>
  </si>
  <si>
    <t>Naknade građanima i kućanstvima na temelju</t>
  </si>
  <si>
    <t>Aktivnost A320111</t>
  </si>
  <si>
    <t>A320111</t>
  </si>
  <si>
    <t>HITNE INTERVENCIJE</t>
  </si>
  <si>
    <t xml:space="preserve">Usluge tekućeg i investicijskog održavanja </t>
  </si>
  <si>
    <t>Naknade za prijevoz, za rad na terenu i odvoj</t>
  </si>
  <si>
    <t>Tekući projekat T320112</t>
  </si>
  <si>
    <t>EU PROJEKAT S POMOĆNIKOM MOGU BOLJE 7</t>
  </si>
  <si>
    <t>Doprinos za obv.osig.u slučaju nezaposlenosti</t>
  </si>
  <si>
    <t>7=4/3*100</t>
  </si>
  <si>
    <t>6=4/2*100</t>
  </si>
  <si>
    <t>OSTALI NAMJENSKI PRIHODI</t>
  </si>
  <si>
    <t>Uredski materijal i ostali mater.rashodi</t>
  </si>
  <si>
    <t>Usluge tekućeg investicijskog održavanja građ.objekata</t>
  </si>
  <si>
    <t>Materijal i dijelovi za tekuće i investicijsko održavanje</t>
  </si>
  <si>
    <t>Uredska oprema i namještaj</t>
  </si>
  <si>
    <t xml:space="preserve">12 Porezni prihodi za decen.funkcije </t>
  </si>
  <si>
    <t xml:space="preserve">NABAVA UDŽBENIKA I PRIBORA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</si>
</sst>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8"/>
      <name val="Arial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250">
    <xf numFmtId="0" fontId="0" fillId="0" borderId="0" xfId="0"/>
    <xf numFmtId="0" fontId="3" fillId="0" borderId="0" xfId="0" applyNumberFormat="1" applyFont="1" applyFill="1" applyBorder="1" applyAlignment="1" applyProtection="1"/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5" fillId="0" borderId="3" xfId="0" quotePrefix="1" applyNumberFormat="1" applyFont="1" applyFill="1" applyBorder="1" applyAlignment="1" applyProtection="1">
      <alignment horizontal="center" vertical="center" wrapText="1"/>
    </xf>
    <xf numFmtId="0" fontId="0" fillId="0" borderId="3" xfId="0" applyBorder="1"/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0" fontId="15" fillId="0" borderId="3" xfId="0" quotePrefix="1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0" fillId="3" borderId="0" xfId="0" applyFill="1"/>
    <xf numFmtId="0" fontId="15" fillId="3" borderId="3" xfId="0" applyNumberFormat="1" applyFont="1" applyFill="1" applyBorder="1" applyAlignment="1" applyProtection="1">
      <alignment horizontal="center" vertical="center" wrapText="1"/>
    </xf>
    <xf numFmtId="0" fontId="17" fillId="0" borderId="0" xfId="0" applyFont="1"/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7" fillId="3" borderId="2" xfId="0" applyNumberFormat="1" applyFont="1" applyFill="1" applyBorder="1" applyAlignment="1" applyProtection="1">
      <alignment vertical="center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4" fontId="5" fillId="0" borderId="3" xfId="0" applyNumberFormat="1" applyFont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5" fillId="2" borderId="3" xfId="0" applyNumberFormat="1" applyFont="1" applyFill="1" applyBorder="1" applyAlignment="1">
      <alignment horizontal="right"/>
    </xf>
    <xf numFmtId="0" fontId="19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0" fontId="19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4" fontId="20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1" fillId="0" borderId="3" xfId="0" applyNumberFormat="1" applyFont="1" applyBorder="1"/>
    <xf numFmtId="4" fontId="9" fillId="2" borderId="3" xfId="0" applyNumberFormat="1" applyFont="1" applyFill="1" applyBorder="1" applyAlignment="1">
      <alignment horizontal="right"/>
    </xf>
    <xf numFmtId="4" fontId="21" fillId="0" borderId="3" xfId="0" applyNumberFormat="1" applyFont="1" applyBorder="1"/>
    <xf numFmtId="4" fontId="7" fillId="2" borderId="3" xfId="0" applyNumberFormat="1" applyFont="1" applyFill="1" applyBorder="1" applyAlignment="1">
      <alignment horizontal="right"/>
    </xf>
    <xf numFmtId="4" fontId="22" fillId="0" borderId="3" xfId="0" applyNumberFormat="1" applyFont="1" applyBorder="1"/>
    <xf numFmtId="0" fontId="7" fillId="2" borderId="3" xfId="0" applyNumberFormat="1" applyFont="1" applyFill="1" applyBorder="1" applyAlignment="1" applyProtection="1">
      <alignment horizontal="left" vertical="center"/>
    </xf>
    <xf numFmtId="0" fontId="8" fillId="2" borderId="3" xfId="0" applyFont="1" applyFill="1" applyBorder="1" applyAlignment="1">
      <alignment horizontal="left" vertical="center" wrapText="1" indent="1"/>
    </xf>
    <xf numFmtId="0" fontId="22" fillId="0" borderId="3" xfId="0" applyFont="1" applyBorder="1"/>
    <xf numFmtId="1" fontId="9" fillId="2" borderId="1" xfId="0" applyNumberFormat="1" applyFont="1" applyFill="1" applyBorder="1" applyAlignment="1">
      <alignment horizontal="left" vertical="center" wrapText="1"/>
    </xf>
    <xf numFmtId="1" fontId="9" fillId="2" borderId="2" xfId="0" applyNumberFormat="1" applyFont="1" applyFill="1" applyBorder="1" applyAlignment="1">
      <alignment horizontal="left" vertical="center" wrapText="1"/>
    </xf>
    <xf numFmtId="1" fontId="9" fillId="2" borderId="4" xfId="0" applyNumberFormat="1" applyFont="1" applyFill="1" applyBorder="1" applyAlignment="1">
      <alignment horizontal="left" vertical="center" wrapText="1"/>
    </xf>
    <xf numFmtId="1" fontId="7" fillId="2" borderId="1" xfId="0" applyNumberFormat="1" applyFont="1" applyFill="1" applyBorder="1" applyAlignment="1">
      <alignment horizontal="left" vertical="center" wrapText="1"/>
    </xf>
    <xf numFmtId="1" fontId="7" fillId="2" borderId="2" xfId="0" applyNumberFormat="1" applyFont="1" applyFill="1" applyBorder="1" applyAlignment="1">
      <alignment horizontal="left" vertical="center" wrapText="1"/>
    </xf>
    <xf numFmtId="1" fontId="7" fillId="2" borderId="4" xfId="0" applyNumberFormat="1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 wrapText="1"/>
    </xf>
    <xf numFmtId="4" fontId="9" fillId="0" borderId="3" xfId="0" applyNumberFormat="1" applyFont="1" applyFill="1" applyBorder="1" applyAlignment="1" applyProtection="1">
      <alignment horizontal="left" vertical="center" wrapText="1"/>
    </xf>
    <xf numFmtId="4" fontId="7" fillId="0" borderId="3" xfId="0" applyNumberFormat="1" applyFont="1" applyFill="1" applyBorder="1" applyAlignment="1" applyProtection="1">
      <alignment vertical="center" wrapText="1"/>
    </xf>
    <xf numFmtId="4" fontId="5" fillId="3" borderId="3" xfId="0" quotePrefix="1" applyNumberFormat="1" applyFont="1" applyFill="1" applyBorder="1" applyAlignment="1">
      <alignment horizontal="left" wrapText="1"/>
    </xf>
    <xf numFmtId="4" fontId="5" fillId="3" borderId="3" xfId="0" applyNumberFormat="1" applyFont="1" applyFill="1" applyBorder="1" applyAlignment="1" applyProtection="1">
      <alignment horizontal="center" vertical="center" wrapText="1"/>
    </xf>
    <xf numFmtId="4" fontId="5" fillId="3" borderId="3" xfId="0" applyNumberFormat="1" applyFont="1" applyFill="1" applyBorder="1" applyAlignment="1" applyProtection="1">
      <alignment horizontal="left" vertical="center" wrapText="1"/>
    </xf>
    <xf numFmtId="4" fontId="6" fillId="3" borderId="3" xfId="0" applyNumberFormat="1" applyFont="1" applyFill="1" applyBorder="1" applyAlignment="1" applyProtection="1">
      <alignment wrapText="1"/>
    </xf>
    <xf numFmtId="4" fontId="4" fillId="3" borderId="3" xfId="0" applyNumberFormat="1" applyFont="1" applyFill="1" applyBorder="1" applyAlignment="1">
      <alignment horizontal="right"/>
    </xf>
    <xf numFmtId="4" fontId="9" fillId="0" borderId="3" xfId="0" applyNumberFormat="1" applyFont="1" applyFill="1" applyBorder="1" applyAlignment="1">
      <alignment horizontal="right"/>
    </xf>
    <xf numFmtId="4" fontId="9" fillId="3" borderId="3" xfId="0" applyNumberFormat="1" applyFont="1" applyFill="1" applyBorder="1" applyAlignment="1">
      <alignment horizontal="right"/>
    </xf>
    <xf numFmtId="4" fontId="9" fillId="0" borderId="3" xfId="0" applyNumberFormat="1" applyFont="1" applyFill="1" applyBorder="1" applyAlignment="1" applyProtection="1">
      <alignment horizontal="right" wrapText="1"/>
    </xf>
    <xf numFmtId="4" fontId="9" fillId="3" borderId="3" xfId="0" applyNumberFormat="1" applyFont="1" applyFill="1" applyBorder="1" applyAlignment="1" applyProtection="1">
      <alignment horizontal="right" wrapText="1"/>
    </xf>
    <xf numFmtId="0" fontId="0" fillId="2" borderId="0" xfId="0" applyFill="1"/>
    <xf numFmtId="1" fontId="5" fillId="2" borderId="1" xfId="0" applyNumberFormat="1" applyFont="1" applyFill="1" applyBorder="1" applyAlignment="1">
      <alignment horizontal="left" vertical="center" wrapText="1"/>
    </xf>
    <xf numFmtId="1" fontId="5" fillId="2" borderId="2" xfId="0" applyNumberFormat="1" applyFont="1" applyFill="1" applyBorder="1" applyAlignment="1">
      <alignment horizontal="left" vertical="center" wrapText="1"/>
    </xf>
    <xf numFmtId="1" fontId="5" fillId="2" borderId="4" xfId="0" applyNumberFormat="1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2" borderId="4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4" fillId="3" borderId="3" xfId="0" applyNumberFormat="1" applyFont="1" applyFill="1" applyBorder="1" applyAlignment="1" applyProtection="1">
      <alignment horizontal="center" vertical="center" wrapText="1"/>
    </xf>
    <xf numFmtId="0" fontId="24" fillId="0" borderId="3" xfId="0" quotePrefix="1" applyNumberFormat="1" applyFont="1" applyFill="1" applyBorder="1" applyAlignment="1" applyProtection="1">
      <alignment horizontal="center" vertical="center" wrapText="1"/>
    </xf>
    <xf numFmtId="0" fontId="24" fillId="2" borderId="3" xfId="0" applyNumberFormat="1" applyFont="1" applyFill="1" applyBorder="1" applyAlignment="1" applyProtection="1">
      <alignment horizontal="center" vertical="center" wrapText="1"/>
    </xf>
    <xf numFmtId="4" fontId="9" fillId="0" borderId="3" xfId="0" applyNumberFormat="1" applyFont="1" applyFill="1" applyBorder="1" applyAlignment="1" applyProtection="1">
      <alignment vertical="center"/>
    </xf>
    <xf numFmtId="4" fontId="9" fillId="3" borderId="3" xfId="0" applyNumberFormat="1" applyFont="1" applyFill="1" applyBorder="1" applyAlignment="1" applyProtection="1">
      <alignment vertical="center"/>
    </xf>
    <xf numFmtId="4" fontId="9" fillId="3" borderId="3" xfId="0" applyNumberFormat="1" applyFont="1" applyFill="1" applyBorder="1" applyAlignment="1" applyProtection="1">
      <alignment vertical="center" wrapText="1"/>
    </xf>
    <xf numFmtId="2" fontId="0" fillId="0" borderId="3" xfId="0" applyNumberFormat="1" applyBorder="1"/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1" fontId="9" fillId="2" borderId="1" xfId="0" applyNumberFormat="1" applyFont="1" applyFill="1" applyBorder="1" applyAlignment="1">
      <alignment horizontal="left" vertical="center" wrapText="1"/>
    </xf>
    <xf numFmtId="1" fontId="9" fillId="2" borderId="2" xfId="0" applyNumberFormat="1" applyFont="1" applyFill="1" applyBorder="1" applyAlignment="1">
      <alignment horizontal="left" vertical="center" wrapText="1"/>
    </xf>
    <xf numFmtId="1" fontId="9" fillId="2" borderId="4" xfId="0" applyNumberFormat="1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27" fillId="2" borderId="3" xfId="0" applyFont="1" applyFill="1" applyBorder="1" applyAlignment="1">
      <alignment horizontal="left" vertical="center" indent="1"/>
    </xf>
    <xf numFmtId="4" fontId="7" fillId="0" borderId="4" xfId="0" applyNumberFormat="1" applyFont="1" applyFill="1" applyBorder="1" applyAlignment="1">
      <alignment horizontal="right"/>
    </xf>
    <xf numFmtId="0" fontId="0" fillId="0" borderId="2" xfId="0" applyBorder="1"/>
    <xf numFmtId="0" fontId="0" fillId="0" borderId="4" xfId="0" applyBorder="1"/>
    <xf numFmtId="0" fontId="0" fillId="0" borderId="6" xfId="0" applyBorder="1"/>
    <xf numFmtId="1" fontId="28" fillId="2" borderId="2" xfId="0" applyNumberFormat="1" applyFont="1" applyFill="1" applyBorder="1" applyAlignment="1">
      <alignment horizontal="left" vertical="center" wrapText="1"/>
    </xf>
    <xf numFmtId="1" fontId="28" fillId="2" borderId="4" xfId="0" applyNumberFormat="1" applyFont="1" applyFill="1" applyBorder="1" applyAlignment="1">
      <alignment horizontal="left" vertical="center" wrapText="1"/>
    </xf>
    <xf numFmtId="0" fontId="28" fillId="2" borderId="3" xfId="0" applyFont="1" applyFill="1" applyBorder="1" applyAlignment="1">
      <alignment horizontal="left" vertical="center" wrapText="1"/>
    </xf>
    <xf numFmtId="0" fontId="26" fillId="2" borderId="3" xfId="0" applyFont="1" applyFill="1" applyBorder="1" applyAlignment="1">
      <alignment horizontal="left" vertical="center" wrapText="1"/>
    </xf>
    <xf numFmtId="1" fontId="26" fillId="2" borderId="4" xfId="0" applyNumberFormat="1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horizontal="left" vertical="center" wrapText="1"/>
    </xf>
    <xf numFmtId="0" fontId="28" fillId="2" borderId="4" xfId="0" applyFont="1" applyFill="1" applyBorder="1" applyAlignment="1">
      <alignment horizontal="left" vertical="center" wrapText="1"/>
    </xf>
    <xf numFmtId="0" fontId="0" fillId="0" borderId="1" xfId="0" applyBorder="1"/>
    <xf numFmtId="0" fontId="26" fillId="2" borderId="2" xfId="0" applyFont="1" applyFill="1" applyBorder="1" applyAlignment="1">
      <alignment horizontal="left" vertical="center" wrapText="1"/>
    </xf>
    <xf numFmtId="1" fontId="7" fillId="2" borderId="3" xfId="0" applyNumberFormat="1" applyFont="1" applyFill="1" applyBorder="1" applyAlignment="1">
      <alignment horizontal="left" vertical="center" wrapText="1"/>
    </xf>
    <xf numFmtId="4" fontId="26" fillId="2" borderId="3" xfId="0" applyNumberFormat="1" applyFont="1" applyFill="1" applyBorder="1" applyAlignment="1">
      <alignment horizontal="right"/>
    </xf>
    <xf numFmtId="4" fontId="21" fillId="0" borderId="3" xfId="0" applyNumberFormat="1" applyFont="1" applyFill="1" applyBorder="1"/>
    <xf numFmtId="4" fontId="7" fillId="0" borderId="3" xfId="0" applyNumberFormat="1" applyFont="1" applyFill="1" applyBorder="1" applyAlignment="1">
      <alignment horizontal="right"/>
    </xf>
    <xf numFmtId="4" fontId="22" fillId="0" borderId="3" xfId="0" applyNumberFormat="1" applyFont="1" applyFill="1" applyBorder="1"/>
    <xf numFmtId="4" fontId="20" fillId="0" borderId="3" xfId="0" applyNumberFormat="1" applyFont="1" applyFill="1" applyBorder="1" applyAlignment="1">
      <alignment horizontal="right"/>
    </xf>
    <xf numFmtId="4" fontId="18" fillId="0" borderId="3" xfId="0" applyNumberFormat="1" applyFont="1" applyFill="1" applyBorder="1"/>
    <xf numFmtId="2" fontId="18" fillId="0" borderId="3" xfId="0" applyNumberFormat="1" applyFont="1" applyFill="1" applyBorder="1"/>
    <xf numFmtId="4" fontId="5" fillId="0" borderId="3" xfId="0" applyNumberFormat="1" applyFont="1" applyFill="1" applyBorder="1" applyAlignment="1">
      <alignment horizontal="right"/>
    </xf>
    <xf numFmtId="4" fontId="30" fillId="0" borderId="3" xfId="0" applyNumberFormat="1" applyFont="1" applyFill="1" applyBorder="1"/>
    <xf numFmtId="2" fontId="20" fillId="0" borderId="3" xfId="0" applyNumberFormat="1" applyFont="1" applyFill="1" applyBorder="1" applyAlignment="1">
      <alignment horizontal="right"/>
    </xf>
    <xf numFmtId="0" fontId="0" fillId="0" borderId="0" xfId="0" applyFill="1"/>
    <xf numFmtId="0" fontId="18" fillId="0" borderId="0" xfId="0" applyFont="1" applyFill="1"/>
    <xf numFmtId="4" fontId="5" fillId="0" borderId="4" xfId="0" applyNumberFormat="1" applyFont="1" applyFill="1" applyBorder="1" applyAlignment="1">
      <alignment horizontal="right"/>
    </xf>
    <xf numFmtId="4" fontId="9" fillId="0" borderId="4" xfId="0" applyNumberFormat="1" applyFont="1" applyFill="1" applyBorder="1" applyAlignment="1">
      <alignment horizontal="right"/>
    </xf>
    <xf numFmtId="4" fontId="28" fillId="0" borderId="4" xfId="0" applyNumberFormat="1" applyFont="1" applyFill="1" applyBorder="1" applyAlignment="1">
      <alignment horizontal="right"/>
    </xf>
    <xf numFmtId="4" fontId="26" fillId="0" borderId="4" xfId="0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1" fontId="9" fillId="2" borderId="1" xfId="0" applyNumberFormat="1" applyFont="1" applyFill="1" applyBorder="1" applyAlignment="1">
      <alignment horizontal="left" vertical="center" wrapText="1"/>
    </xf>
    <xf numFmtId="1" fontId="9" fillId="2" borderId="2" xfId="0" applyNumberFormat="1" applyFont="1" applyFill="1" applyBorder="1" applyAlignment="1">
      <alignment horizontal="left" vertical="center" wrapText="1"/>
    </xf>
    <xf numFmtId="1" fontId="9" fillId="2" borderId="4" xfId="0" applyNumberFormat="1" applyFont="1" applyFill="1" applyBorder="1" applyAlignment="1">
      <alignment horizontal="left" vertical="center" wrapText="1"/>
    </xf>
    <xf numFmtId="1" fontId="7" fillId="2" borderId="6" xfId="0" applyNumberFormat="1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32" fillId="0" borderId="0" xfId="0" applyFont="1"/>
    <xf numFmtId="0" fontId="33" fillId="0" borderId="0" xfId="0" applyFont="1"/>
    <xf numFmtId="0" fontId="33" fillId="0" borderId="1" xfId="0" applyFont="1" applyBorder="1"/>
    <xf numFmtId="0" fontId="26" fillId="2" borderId="6" xfId="0" applyFont="1" applyFill="1" applyBorder="1" applyAlignment="1">
      <alignment horizontal="left" vertical="center" wrapText="1"/>
    </xf>
    <xf numFmtId="4" fontId="7" fillId="0" borderId="6" xfId="0" applyNumberFormat="1" applyFont="1" applyFill="1" applyBorder="1" applyAlignment="1">
      <alignment horizontal="right"/>
    </xf>
    <xf numFmtId="0" fontId="9" fillId="2" borderId="0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4" fontId="28" fillId="0" borderId="3" xfId="0" applyNumberFormat="1" applyFont="1" applyFill="1" applyBorder="1" applyAlignment="1">
      <alignment horizontal="right"/>
    </xf>
    <xf numFmtId="4" fontId="28" fillId="2" borderId="3" xfId="0" applyNumberFormat="1" applyFont="1" applyFill="1" applyBorder="1" applyAlignment="1">
      <alignment horizontal="right"/>
    </xf>
    <xf numFmtId="1" fontId="7" fillId="2" borderId="0" xfId="0" applyNumberFormat="1" applyFont="1" applyFill="1" applyBorder="1" applyAlignment="1">
      <alignment horizontal="left" vertical="center" wrapText="1"/>
    </xf>
    <xf numFmtId="2" fontId="35" fillId="0" borderId="3" xfId="0" applyNumberFormat="1" applyFont="1" applyBorder="1"/>
    <xf numFmtId="2" fontId="0" fillId="0" borderId="8" xfId="0" applyNumberFormat="1" applyBorder="1"/>
    <xf numFmtId="4" fontId="25" fillId="0" borderId="3" xfId="0" applyNumberFormat="1" applyFont="1" applyFill="1" applyBorder="1"/>
    <xf numFmtId="4" fontId="21" fillId="0" borderId="3" xfId="0" applyNumberFormat="1" applyFont="1" applyBorder="1" applyAlignment="1">
      <alignment horizontal="right"/>
    </xf>
    <xf numFmtId="4" fontId="36" fillId="0" borderId="3" xfId="0" applyNumberFormat="1" applyFont="1" applyBorder="1"/>
    <xf numFmtId="4" fontId="35" fillId="0" borderId="3" xfId="0" applyNumberFormat="1" applyFont="1" applyBorder="1"/>
    <xf numFmtId="4" fontId="31" fillId="0" borderId="0" xfId="0" applyNumberFormat="1" applyFont="1" applyFill="1"/>
    <xf numFmtId="4" fontId="20" fillId="0" borderId="4" xfId="0" applyNumberFormat="1" applyFont="1" applyFill="1" applyBorder="1" applyAlignment="1">
      <alignment horizontal="right"/>
    </xf>
    <xf numFmtId="4" fontId="26" fillId="0" borderId="3" xfId="0" applyNumberFormat="1" applyFont="1" applyFill="1" applyBorder="1" applyAlignment="1">
      <alignment horizontal="right"/>
    </xf>
    <xf numFmtId="4" fontId="9" fillId="0" borderId="3" xfId="0" applyNumberFormat="1" applyFont="1" applyFill="1" applyBorder="1" applyAlignment="1" applyProtection="1">
      <alignment vertical="center" wrapText="1"/>
    </xf>
    <xf numFmtId="4" fontId="9" fillId="0" borderId="3" xfId="0" applyNumberFormat="1" applyFont="1" applyFill="1" applyBorder="1" applyAlignment="1"/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9" fillId="0" borderId="3" xfId="0" quotePrefix="1" applyFont="1" applyFill="1" applyBorder="1" applyAlignment="1">
      <alignment horizontal="left" vertical="center"/>
    </xf>
    <xf numFmtId="2" fontId="22" fillId="0" borderId="3" xfId="0" applyNumberFormat="1" applyFont="1" applyFill="1" applyBorder="1"/>
    <xf numFmtId="2" fontId="0" fillId="0" borderId="3" xfId="0" applyNumberFormat="1" applyFill="1" applyBorder="1"/>
    <xf numFmtId="0" fontId="9" fillId="0" borderId="3" xfId="0" applyFont="1" applyFill="1" applyBorder="1" applyAlignment="1">
      <alignment horizontal="left" vertical="center" wrapText="1"/>
    </xf>
    <xf numFmtId="4" fontId="7" fillId="0" borderId="3" xfId="0" applyNumberFormat="1" applyFont="1" applyFill="1" applyBorder="1" applyAlignment="1" applyProtection="1">
      <alignment horizontal="right" wrapText="1"/>
    </xf>
    <xf numFmtId="4" fontId="3" fillId="0" borderId="3" xfId="0" applyNumberFormat="1" applyFont="1" applyFill="1" applyBorder="1" applyAlignment="1">
      <alignment horizontal="right"/>
    </xf>
    <xf numFmtId="4" fontId="34" fillId="0" borderId="0" xfId="0" applyNumberFormat="1" applyFont="1" applyFill="1"/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7" fillId="0" borderId="2" xfId="0" applyNumberFormat="1" applyFont="1" applyFill="1" applyBorder="1" applyAlignment="1" applyProtection="1">
      <alignment vertical="center"/>
    </xf>
    <xf numFmtId="0" fontId="9" fillId="0" borderId="1" xfId="0" quotePrefix="1" applyFont="1" applyFill="1" applyBorder="1" applyAlignment="1">
      <alignment horizontal="left" vertical="center"/>
    </xf>
    <xf numFmtId="0" fontId="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5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2" borderId="5" xfId="0" applyNumberFormat="1" applyFont="1" applyFill="1" applyBorder="1" applyAlignment="1" applyProtection="1">
      <alignment horizontal="left" vertical="center" wrapText="1"/>
    </xf>
    <xf numFmtId="0" fontId="5" fillId="3" borderId="1" xfId="0" quotePrefix="1" applyFont="1" applyFill="1" applyBorder="1" applyAlignment="1">
      <alignment horizontal="left" wrapText="1"/>
    </xf>
    <xf numFmtId="0" fontId="5" fillId="3" borderId="2" xfId="0" quotePrefix="1" applyFont="1" applyFill="1" applyBorder="1" applyAlignment="1">
      <alignment horizontal="left" wrapText="1"/>
    </xf>
    <xf numFmtId="0" fontId="5" fillId="3" borderId="4" xfId="0" quotePrefix="1" applyFont="1" applyFill="1" applyBorder="1" applyAlignment="1">
      <alignment horizontal="left" wrapText="1"/>
    </xf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15" fillId="3" borderId="1" xfId="0" applyNumberFormat="1" applyFont="1" applyFill="1" applyBorder="1" applyAlignment="1" applyProtection="1">
      <alignment horizontal="center" vertical="center" wrapText="1"/>
    </xf>
    <xf numFmtId="0" fontId="15" fillId="3" borderId="2" xfId="0" applyNumberFormat="1" applyFont="1" applyFill="1" applyBorder="1" applyAlignment="1" applyProtection="1">
      <alignment horizontal="center" vertical="center" wrapText="1"/>
    </xf>
    <xf numFmtId="0" fontId="15" fillId="3" borderId="4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1" fontId="9" fillId="2" borderId="1" xfId="0" applyNumberFormat="1" applyFont="1" applyFill="1" applyBorder="1" applyAlignment="1">
      <alignment horizontal="left" vertical="center" wrapText="1"/>
    </xf>
    <xf numFmtId="1" fontId="9" fillId="2" borderId="2" xfId="0" applyNumberFormat="1" applyFont="1" applyFill="1" applyBorder="1" applyAlignment="1">
      <alignment horizontal="left" vertical="center" wrapText="1"/>
    </xf>
    <xf numFmtId="1" fontId="9" fillId="2" borderId="4" xfId="0" applyNumberFormat="1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center"/>
    </xf>
    <xf numFmtId="1" fontId="2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left" vertical="center" wrapText="1"/>
    </xf>
    <xf numFmtId="1" fontId="5" fillId="2" borderId="1" xfId="0" applyNumberFormat="1" applyFont="1" applyFill="1" applyBorder="1" applyAlignment="1">
      <alignment horizontal="left" vertical="center" wrapText="1"/>
    </xf>
    <xf numFmtId="1" fontId="5" fillId="2" borderId="2" xfId="0" applyNumberFormat="1" applyFont="1" applyFill="1" applyBorder="1" applyAlignment="1">
      <alignment horizontal="left" vertical="center" wrapText="1"/>
    </xf>
    <xf numFmtId="1" fontId="5" fillId="2" borderId="4" xfId="0" applyNumberFormat="1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right" vertical="center"/>
    </xf>
    <xf numFmtId="0" fontId="0" fillId="0" borderId="9" xfId="0" applyBorder="1"/>
    <xf numFmtId="0" fontId="7" fillId="3" borderId="4" xfId="0" applyNumberFormat="1" applyFont="1" applyFill="1" applyBorder="1" applyAlignment="1" applyProtection="1">
      <alignment vertical="center" wrapText="1"/>
    </xf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34"/>
  <sheetViews>
    <sheetView topLeftCell="A7" zoomScaleNormal="100" workbookViewId="0">
      <selection activeCell="J19" sqref="J19"/>
    </sheetView>
  </sheetViews>
  <sheetFormatPr defaultRowHeight="14.4" x14ac:dyDescent="0.3"/>
  <cols>
    <col min="6" max="10" width="25.33203125" customWidth="1"/>
    <col min="11" max="12" width="15.6640625" customWidth="1"/>
    <col min="13" max="13" width="25.33203125" customWidth="1"/>
  </cols>
  <sheetData>
    <row r="1" spans="2:13" ht="42" customHeight="1" x14ac:dyDescent="0.3">
      <c r="B1" s="194" t="s">
        <v>228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21"/>
    </row>
    <row r="2" spans="2:13" ht="18" customHeight="1" x14ac:dyDescent="0.3"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3"/>
    </row>
    <row r="3" spans="2:13" ht="15.75" customHeight="1" x14ac:dyDescent="0.3">
      <c r="B3" s="194" t="s">
        <v>10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20"/>
    </row>
    <row r="4" spans="2:13" ht="17.399999999999999" x14ac:dyDescent="0.3"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4"/>
    </row>
    <row r="5" spans="2:13" ht="18" customHeight="1" x14ac:dyDescent="0.3">
      <c r="B5" s="194" t="s">
        <v>38</v>
      </c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"/>
    </row>
    <row r="6" spans="2:13" ht="18" customHeight="1" x14ac:dyDescent="0.3"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"/>
    </row>
    <row r="7" spans="2:13" ht="18" customHeight="1" x14ac:dyDescent="0.3">
      <c r="B7" s="211" t="s">
        <v>46</v>
      </c>
      <c r="C7" s="211"/>
      <c r="D7" s="211"/>
      <c r="E7" s="211"/>
      <c r="F7" s="211"/>
      <c r="G7" s="41"/>
      <c r="H7" s="37"/>
      <c r="I7" s="37"/>
      <c r="J7" s="37"/>
      <c r="K7" s="38"/>
      <c r="L7" s="247"/>
    </row>
    <row r="8" spans="2:13" ht="26.4" x14ac:dyDescent="0.3">
      <c r="B8" s="204" t="s">
        <v>8</v>
      </c>
      <c r="C8" s="204"/>
      <c r="D8" s="204"/>
      <c r="E8" s="204"/>
      <c r="F8" s="204"/>
      <c r="G8" s="22" t="s">
        <v>230</v>
      </c>
      <c r="H8" s="22" t="s">
        <v>227</v>
      </c>
      <c r="I8" s="22" t="s">
        <v>231</v>
      </c>
      <c r="J8" s="22" t="s">
        <v>19</v>
      </c>
      <c r="K8" s="22" t="s">
        <v>36</v>
      </c>
      <c r="L8" s="248"/>
    </row>
    <row r="9" spans="2:13" x14ac:dyDescent="0.3">
      <c r="B9" s="205">
        <v>1</v>
      </c>
      <c r="C9" s="205"/>
      <c r="D9" s="205"/>
      <c r="E9" s="205"/>
      <c r="F9" s="206"/>
      <c r="G9" s="101">
        <v>2</v>
      </c>
      <c r="H9" s="102">
        <v>3</v>
      </c>
      <c r="I9" s="102">
        <v>5</v>
      </c>
      <c r="J9" s="26" t="s">
        <v>28</v>
      </c>
      <c r="K9" s="26" t="s">
        <v>104</v>
      </c>
    </row>
    <row r="10" spans="2:13" x14ac:dyDescent="0.3">
      <c r="B10" s="200" t="s">
        <v>21</v>
      </c>
      <c r="C10" s="201"/>
      <c r="D10" s="201"/>
      <c r="E10" s="201"/>
      <c r="F10" s="202"/>
      <c r="G10" s="103">
        <v>1908868.62</v>
      </c>
      <c r="H10" s="78">
        <v>2425147</v>
      </c>
      <c r="I10" s="78">
        <v>2320483.62</v>
      </c>
      <c r="J10" s="78">
        <f>I10/G10*100</f>
        <v>121.56329648291877</v>
      </c>
      <c r="K10" s="78">
        <f>I10/H10*100</f>
        <v>95.684245944678821</v>
      </c>
    </row>
    <row r="11" spans="2:13" x14ac:dyDescent="0.3">
      <c r="B11" s="203" t="s">
        <v>20</v>
      </c>
      <c r="C11" s="202"/>
      <c r="D11" s="202"/>
      <c r="E11" s="202"/>
      <c r="F11" s="202"/>
      <c r="G11" s="103">
        <v>0</v>
      </c>
      <c r="H11" s="78">
        <v>0</v>
      </c>
      <c r="I11" s="78">
        <v>0</v>
      </c>
      <c r="J11" s="78">
        <v>0</v>
      </c>
      <c r="K11" s="78">
        <v>0</v>
      </c>
    </row>
    <row r="12" spans="2:13" x14ac:dyDescent="0.3">
      <c r="B12" s="197" t="s">
        <v>0</v>
      </c>
      <c r="C12" s="198"/>
      <c r="D12" s="198"/>
      <c r="E12" s="198"/>
      <c r="F12" s="199"/>
      <c r="G12" s="104">
        <f>G10</f>
        <v>1908868.62</v>
      </c>
      <c r="H12" s="79">
        <f>H10</f>
        <v>2425147</v>
      </c>
      <c r="I12" s="79">
        <f>I10</f>
        <v>2320483.62</v>
      </c>
      <c r="J12" s="79">
        <v>0</v>
      </c>
      <c r="K12" s="79">
        <f>I12/H12*100</f>
        <v>95.684245944678821</v>
      </c>
    </row>
    <row r="13" spans="2:13" x14ac:dyDescent="0.3">
      <c r="B13" s="210" t="s">
        <v>22</v>
      </c>
      <c r="C13" s="201"/>
      <c r="D13" s="201"/>
      <c r="E13" s="201"/>
      <c r="F13" s="201"/>
      <c r="G13" s="183">
        <v>1894538.57</v>
      </c>
      <c r="H13" s="78">
        <v>2381812</v>
      </c>
      <c r="I13" s="78">
        <v>2298695.91</v>
      </c>
      <c r="J13" s="80">
        <f>I13/G13*100</f>
        <v>121.33275861467419</v>
      </c>
      <c r="K13" s="80">
        <f>I13/H13*100</f>
        <v>96.510384110920597</v>
      </c>
    </row>
    <row r="14" spans="2:13" x14ac:dyDescent="0.3">
      <c r="B14" s="208" t="s">
        <v>23</v>
      </c>
      <c r="C14" s="202"/>
      <c r="D14" s="202"/>
      <c r="E14" s="202"/>
      <c r="F14" s="202"/>
      <c r="G14" s="103">
        <v>36594.559999999998</v>
      </c>
      <c r="H14" s="78">
        <v>43335</v>
      </c>
      <c r="I14" s="78">
        <v>24586.42</v>
      </c>
      <c r="J14" s="80">
        <f>I14/G14*100</f>
        <v>67.185997044369444</v>
      </c>
      <c r="K14" s="80">
        <f>I14/H14*100</f>
        <v>56.735710164993648</v>
      </c>
    </row>
    <row r="15" spans="2:13" x14ac:dyDescent="0.3">
      <c r="B15" s="15" t="s">
        <v>1</v>
      </c>
      <c r="C15" s="35"/>
      <c r="D15" s="35"/>
      <c r="E15" s="35"/>
      <c r="F15" s="35"/>
      <c r="G15" s="104">
        <f>G14+G13</f>
        <v>1931133.1300000001</v>
      </c>
      <c r="H15" s="79">
        <f>H14+H13</f>
        <v>2425147</v>
      </c>
      <c r="I15" s="79">
        <f>I14+I13</f>
        <v>2323282.33</v>
      </c>
      <c r="J15" s="79">
        <f>I15/G15*100</f>
        <v>120.30668905773472</v>
      </c>
      <c r="K15" s="79">
        <f>I15/H15*100</f>
        <v>95.799649670720996</v>
      </c>
    </row>
    <row r="16" spans="2:13" x14ac:dyDescent="0.3">
      <c r="B16" s="209" t="s">
        <v>2</v>
      </c>
      <c r="C16" s="198"/>
      <c r="D16" s="198"/>
      <c r="E16" s="198"/>
      <c r="F16" s="249"/>
      <c r="G16" s="105">
        <f>G10-G15</f>
        <v>-22264.510000000009</v>
      </c>
      <c r="H16" s="81">
        <f>H12-H15</f>
        <v>0</v>
      </c>
      <c r="I16" s="81">
        <f>I10-I15</f>
        <v>-2798.7099999999627</v>
      </c>
      <c r="J16" s="81">
        <v>0</v>
      </c>
      <c r="K16" s="81">
        <v>0</v>
      </c>
      <c r="L16" s="248"/>
    </row>
    <row r="17" spans="1:48" ht="17.399999999999999" x14ac:dyDescent="0.3"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"/>
    </row>
    <row r="18" spans="1:48" ht="18" customHeight="1" x14ac:dyDescent="0.3">
      <c r="B18" s="215" t="s">
        <v>43</v>
      </c>
      <c r="C18" s="215"/>
      <c r="D18" s="215"/>
      <c r="E18" s="215"/>
      <c r="F18" s="215"/>
      <c r="G18" s="36"/>
      <c r="H18" s="37"/>
      <c r="I18" s="37"/>
      <c r="J18" s="37"/>
      <c r="K18" s="38"/>
      <c r="L18" s="247"/>
      <c r="M18" s="1"/>
    </row>
    <row r="19" spans="1:48" ht="26.4" x14ac:dyDescent="0.3">
      <c r="B19" s="204" t="s">
        <v>8</v>
      </c>
      <c r="C19" s="204"/>
      <c r="D19" s="204"/>
      <c r="E19" s="204"/>
      <c r="F19" s="204"/>
      <c r="G19" s="22" t="s">
        <v>230</v>
      </c>
      <c r="H19" s="2" t="s">
        <v>227</v>
      </c>
      <c r="I19" s="2" t="s">
        <v>231</v>
      </c>
      <c r="J19" s="2" t="s">
        <v>19</v>
      </c>
      <c r="K19" s="2" t="s">
        <v>36</v>
      </c>
      <c r="L19" s="248"/>
    </row>
    <row r="20" spans="1:48" x14ac:dyDescent="0.3">
      <c r="B20" s="216">
        <v>1</v>
      </c>
      <c r="C20" s="217"/>
      <c r="D20" s="217"/>
      <c r="E20" s="217"/>
      <c r="F20" s="217"/>
      <c r="G20" s="27">
        <v>2</v>
      </c>
      <c r="H20" s="26">
        <v>3</v>
      </c>
      <c r="I20" s="26">
        <v>5</v>
      </c>
      <c r="J20" s="26" t="s">
        <v>28</v>
      </c>
      <c r="K20" s="26" t="s">
        <v>29</v>
      </c>
    </row>
    <row r="21" spans="1:48" ht="15.75" customHeight="1" x14ac:dyDescent="0.3">
      <c r="B21" s="200" t="s">
        <v>24</v>
      </c>
      <c r="C21" s="218"/>
      <c r="D21" s="218"/>
      <c r="E21" s="218"/>
      <c r="F21" s="218"/>
      <c r="G21" s="71"/>
      <c r="H21" s="42"/>
      <c r="I21" s="42"/>
      <c r="J21" s="42"/>
      <c r="K21" s="42"/>
    </row>
    <row r="22" spans="1:48" x14ac:dyDescent="0.3">
      <c r="B22" s="200" t="s">
        <v>25</v>
      </c>
      <c r="C22" s="201"/>
      <c r="D22" s="201"/>
      <c r="E22" s="201"/>
      <c r="F22" s="201"/>
      <c r="G22" s="72"/>
      <c r="H22" s="42"/>
      <c r="I22" s="42"/>
      <c r="J22" s="42"/>
      <c r="K22" s="42"/>
    </row>
    <row r="23" spans="1:48" ht="15" customHeight="1" x14ac:dyDescent="0.3">
      <c r="B23" s="212" t="s">
        <v>37</v>
      </c>
      <c r="C23" s="213"/>
      <c r="D23" s="213"/>
      <c r="E23" s="213"/>
      <c r="F23" s="214"/>
      <c r="G23" s="73"/>
      <c r="H23" s="74"/>
      <c r="I23" s="74"/>
      <c r="J23" s="74"/>
      <c r="K23" s="74"/>
    </row>
    <row r="24" spans="1:48" s="30" customFormat="1" ht="15" customHeight="1" x14ac:dyDescent="0.3">
      <c r="A24"/>
      <c r="B24" s="200" t="s">
        <v>13</v>
      </c>
      <c r="C24" s="201"/>
      <c r="D24" s="201"/>
      <c r="E24" s="201"/>
      <c r="F24" s="201"/>
      <c r="G24" s="72"/>
      <c r="H24" s="42"/>
      <c r="I24" s="42"/>
      <c r="J24" s="42"/>
      <c r="K24" s="42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</row>
    <row r="25" spans="1:48" s="30" customFormat="1" ht="15" customHeight="1" x14ac:dyDescent="0.3">
      <c r="A25"/>
      <c r="B25" s="200" t="s">
        <v>42</v>
      </c>
      <c r="C25" s="201"/>
      <c r="D25" s="201"/>
      <c r="E25" s="201"/>
      <c r="F25" s="201"/>
      <c r="G25" s="72"/>
      <c r="H25" s="42"/>
      <c r="I25" s="42"/>
      <c r="J25" s="42"/>
      <c r="K25" s="42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</row>
    <row r="26" spans="1:48" s="34" customFormat="1" x14ac:dyDescent="0.3">
      <c r="A26" s="33"/>
      <c r="B26" s="212" t="s">
        <v>44</v>
      </c>
      <c r="C26" s="213"/>
      <c r="D26" s="213"/>
      <c r="E26" s="213"/>
      <c r="F26" s="214"/>
      <c r="G26" s="73"/>
      <c r="H26" s="75"/>
      <c r="I26" s="75"/>
      <c r="J26" s="75"/>
      <c r="K26" s="75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</row>
    <row r="27" spans="1:48" ht="15.6" x14ac:dyDescent="0.3">
      <c r="B27" s="207" t="s">
        <v>45</v>
      </c>
      <c r="C27" s="207"/>
      <c r="D27" s="207"/>
      <c r="E27" s="207"/>
      <c r="F27" s="207"/>
      <c r="G27" s="76"/>
      <c r="H27" s="77"/>
      <c r="I27" s="77"/>
      <c r="J27" s="77"/>
      <c r="K27" s="77"/>
    </row>
    <row r="29" spans="1:48" x14ac:dyDescent="0.3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8"/>
    </row>
    <row r="30" spans="1:48" x14ac:dyDescent="0.3">
      <c r="B30" s="195" t="s">
        <v>40</v>
      </c>
      <c r="C30" s="195"/>
      <c r="D30" s="195"/>
      <c r="E30" s="195"/>
      <c r="F30" s="195"/>
      <c r="G30" s="195"/>
      <c r="H30" s="195"/>
      <c r="I30" s="195"/>
      <c r="J30" s="195"/>
      <c r="K30" s="195"/>
      <c r="L30" s="195"/>
    </row>
    <row r="31" spans="1:48" ht="15" customHeight="1" x14ac:dyDescent="0.3">
      <c r="B31" s="195"/>
      <c r="C31" s="195"/>
      <c r="D31" s="195"/>
      <c r="E31" s="195"/>
      <c r="F31" s="195"/>
      <c r="G31" s="195"/>
      <c r="H31" s="195"/>
      <c r="I31" s="195"/>
      <c r="J31" s="195"/>
      <c r="K31" s="195"/>
      <c r="L31" s="195"/>
    </row>
    <row r="32" spans="1:48" ht="15" customHeight="1" x14ac:dyDescent="0.3">
      <c r="B32" s="196" t="s">
        <v>229</v>
      </c>
      <c r="C32" s="196"/>
      <c r="D32" s="196"/>
      <c r="E32" s="196"/>
      <c r="F32" s="196"/>
      <c r="G32" s="196"/>
      <c r="H32" s="196"/>
      <c r="I32" s="196"/>
      <c r="J32" s="196"/>
      <c r="K32" s="196"/>
      <c r="L32" s="196"/>
    </row>
    <row r="33" spans="2:12" ht="36.75" customHeight="1" x14ac:dyDescent="0.3"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</row>
    <row r="34" spans="2:12" ht="15" customHeight="1" x14ac:dyDescent="0.3"/>
  </sheetData>
  <mergeCells count="28">
    <mergeCell ref="B18:F18"/>
    <mergeCell ref="B24:F24"/>
    <mergeCell ref="B25:F25"/>
    <mergeCell ref="B19:F19"/>
    <mergeCell ref="B20:F20"/>
    <mergeCell ref="B21:F21"/>
    <mergeCell ref="B1:L1"/>
    <mergeCell ref="B30:L31"/>
    <mergeCell ref="B32:L33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7:F7"/>
    <mergeCell ref="B26:F26"/>
    <mergeCell ref="B23:F23"/>
    <mergeCell ref="B2:L2"/>
    <mergeCell ref="B4:L4"/>
    <mergeCell ref="B6:L6"/>
    <mergeCell ref="B17:L17"/>
    <mergeCell ref="B5:L5"/>
    <mergeCell ref="B3:L3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104"/>
  <sheetViews>
    <sheetView topLeftCell="A10" zoomScaleNormal="100" workbookViewId="0">
      <selection activeCell="K21" sqref="K21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11.44140625" customWidth="1"/>
    <col min="5" max="5" width="8.44140625" customWidth="1"/>
    <col min="6" max="6" width="44.6640625" customWidth="1"/>
    <col min="7" max="9" width="25.33203125" customWidth="1"/>
    <col min="10" max="10" width="16.33203125" customWidth="1"/>
    <col min="11" max="11" width="15.6640625" customWidth="1"/>
  </cols>
  <sheetData>
    <row r="1" spans="2:11" ht="17.399999999999999" x14ac:dyDescent="0.3"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spans="2:11" ht="15.75" customHeight="1" x14ac:dyDescent="0.3">
      <c r="B2" s="194" t="s">
        <v>10</v>
      </c>
      <c r="C2" s="194"/>
      <c r="D2" s="194"/>
      <c r="E2" s="194"/>
      <c r="F2" s="194"/>
      <c r="G2" s="194"/>
      <c r="H2" s="194"/>
      <c r="I2" s="194"/>
      <c r="J2" s="194"/>
      <c r="K2" s="194"/>
    </row>
    <row r="3" spans="2:11" ht="17.399999999999999" x14ac:dyDescent="0.3">
      <c r="B3" s="193"/>
      <c r="C3" s="193"/>
      <c r="D3" s="193"/>
      <c r="E3" s="193"/>
      <c r="F3" s="193"/>
      <c r="G3" s="193"/>
      <c r="H3" s="193"/>
      <c r="I3" s="193"/>
      <c r="J3" s="193"/>
      <c r="K3" s="193"/>
    </row>
    <row r="4" spans="2:11" ht="15.75" customHeight="1" x14ac:dyDescent="0.3">
      <c r="B4" s="194" t="s">
        <v>39</v>
      </c>
      <c r="C4" s="194"/>
      <c r="D4" s="194"/>
      <c r="E4" s="194"/>
      <c r="F4" s="194"/>
      <c r="G4" s="194"/>
      <c r="H4" s="194"/>
      <c r="I4" s="194"/>
      <c r="J4" s="194"/>
      <c r="K4" s="194"/>
    </row>
    <row r="5" spans="2:11" ht="17.399999999999999" x14ac:dyDescent="0.3">
      <c r="B5" s="193"/>
      <c r="C5" s="193"/>
      <c r="D5" s="193"/>
      <c r="E5" s="193"/>
      <c r="F5" s="193"/>
      <c r="G5" s="193"/>
      <c r="H5" s="193"/>
      <c r="I5" s="193"/>
      <c r="J5" s="193"/>
      <c r="K5" s="193"/>
    </row>
    <row r="6" spans="2:11" ht="15.75" customHeight="1" x14ac:dyDescent="0.3">
      <c r="B6" s="194" t="s">
        <v>30</v>
      </c>
      <c r="C6" s="194"/>
      <c r="D6" s="194"/>
      <c r="E6" s="194"/>
      <c r="F6" s="194"/>
      <c r="G6" s="194"/>
      <c r="H6" s="194"/>
      <c r="I6" s="194"/>
      <c r="J6" s="194"/>
      <c r="K6" s="194"/>
    </row>
    <row r="7" spans="2:11" ht="17.399999999999999" x14ac:dyDescent="0.3">
      <c r="B7" s="225"/>
      <c r="C7" s="225"/>
      <c r="D7" s="225"/>
      <c r="E7" s="225"/>
      <c r="F7" s="225"/>
      <c r="G7" s="225"/>
      <c r="H7" s="225"/>
      <c r="I7" s="225"/>
      <c r="J7" s="225"/>
      <c r="K7" s="225"/>
    </row>
    <row r="8" spans="2:11" ht="45" customHeight="1" x14ac:dyDescent="0.3">
      <c r="B8" s="222" t="s">
        <v>8</v>
      </c>
      <c r="C8" s="223"/>
      <c r="D8" s="223"/>
      <c r="E8" s="223"/>
      <c r="F8" s="224"/>
      <c r="G8" s="29" t="s">
        <v>232</v>
      </c>
      <c r="H8" s="29" t="s">
        <v>227</v>
      </c>
      <c r="I8" s="29" t="s">
        <v>233</v>
      </c>
      <c r="J8" s="29" t="s">
        <v>19</v>
      </c>
      <c r="K8" s="29" t="s">
        <v>36</v>
      </c>
    </row>
    <row r="9" spans="2:11" x14ac:dyDescent="0.3">
      <c r="B9" s="219">
        <v>1</v>
      </c>
      <c r="C9" s="220"/>
      <c r="D9" s="220"/>
      <c r="E9" s="220"/>
      <c r="F9" s="221"/>
      <c r="G9" s="31">
        <v>2</v>
      </c>
      <c r="H9" s="31">
        <v>3</v>
      </c>
      <c r="I9" s="31">
        <v>4</v>
      </c>
      <c r="J9" s="31" t="s">
        <v>254</v>
      </c>
      <c r="K9" s="31" t="s">
        <v>253</v>
      </c>
    </row>
    <row r="10" spans="2:11" x14ac:dyDescent="0.3">
      <c r="B10" s="5"/>
      <c r="C10" s="5"/>
      <c r="D10" s="5"/>
      <c r="E10" s="5"/>
      <c r="F10" s="5" t="s">
        <v>35</v>
      </c>
      <c r="G10" s="130">
        <v>1908868.62</v>
      </c>
      <c r="H10" s="180">
        <v>2425147</v>
      </c>
      <c r="I10" s="130">
        <v>2320483.62</v>
      </c>
      <c r="J10" s="130">
        <f>I10/G10*100</f>
        <v>121.56329648291877</v>
      </c>
      <c r="K10" s="130">
        <f>I10/H10*100</f>
        <v>95.684245944678821</v>
      </c>
    </row>
    <row r="11" spans="2:11" x14ac:dyDescent="0.3">
      <c r="B11" s="5">
        <v>6</v>
      </c>
      <c r="C11" s="5"/>
      <c r="D11" s="5"/>
      <c r="E11" s="5"/>
      <c r="F11" s="5" t="s">
        <v>3</v>
      </c>
      <c r="G11" s="184">
        <v>1908868.62</v>
      </c>
      <c r="H11" s="184">
        <v>2425147</v>
      </c>
      <c r="I11" s="184">
        <v>2320483.62</v>
      </c>
      <c r="J11" s="130">
        <f>I11/G11*100</f>
        <v>121.56329648291877</v>
      </c>
      <c r="K11" s="130">
        <f>I11/H11*100</f>
        <v>95.684245944678821</v>
      </c>
    </row>
    <row r="12" spans="2:11" ht="26.4" x14ac:dyDescent="0.3">
      <c r="B12" s="185"/>
      <c r="C12" s="185">
        <v>63</v>
      </c>
      <c r="D12" s="5"/>
      <c r="E12" s="5">
        <v>63</v>
      </c>
      <c r="F12" s="5" t="s">
        <v>87</v>
      </c>
      <c r="G12" s="130">
        <v>1671878.53</v>
      </c>
      <c r="H12" s="78">
        <v>2079707</v>
      </c>
      <c r="I12" s="130">
        <v>2024578.11</v>
      </c>
      <c r="J12" s="130">
        <f>I12/G12*100</f>
        <v>121.09600510271521</v>
      </c>
      <c r="K12" s="132">
        <f>I12/H12*100</f>
        <v>97.349199190078224</v>
      </c>
    </row>
    <row r="13" spans="2:11" ht="27" customHeight="1" x14ac:dyDescent="0.3">
      <c r="B13" s="9"/>
      <c r="C13" s="9"/>
      <c r="D13" s="9">
        <v>634</v>
      </c>
      <c r="E13" s="9">
        <v>634</v>
      </c>
      <c r="F13" s="9" t="s">
        <v>182</v>
      </c>
      <c r="G13" s="132">
        <v>850</v>
      </c>
      <c r="H13" s="78">
        <v>0</v>
      </c>
      <c r="I13" s="132">
        <v>450</v>
      </c>
      <c r="J13" s="130">
        <f>I13/G13*100</f>
        <v>52.941176470588239</v>
      </c>
      <c r="K13" s="132">
        <v>0</v>
      </c>
    </row>
    <row r="14" spans="2:11" ht="31.5" customHeight="1" x14ac:dyDescent="0.3">
      <c r="B14" s="9"/>
      <c r="C14" s="9"/>
      <c r="D14" s="9"/>
      <c r="E14" s="9">
        <v>6341</v>
      </c>
      <c r="F14" s="9" t="s">
        <v>182</v>
      </c>
      <c r="G14" s="132">
        <v>850</v>
      </c>
      <c r="H14" s="78">
        <v>0</v>
      </c>
      <c r="I14" s="132">
        <v>450</v>
      </c>
      <c r="J14" s="130">
        <v>52.94</v>
      </c>
      <c r="K14" s="132">
        <v>0</v>
      </c>
    </row>
    <row r="15" spans="2:11" ht="28.95" customHeight="1" x14ac:dyDescent="0.3">
      <c r="B15" s="6"/>
      <c r="C15" s="6"/>
      <c r="D15" s="6">
        <v>636</v>
      </c>
      <c r="E15" s="6">
        <v>636</v>
      </c>
      <c r="F15" s="18" t="s">
        <v>87</v>
      </c>
      <c r="G15" s="132">
        <v>1671028.53</v>
      </c>
      <c r="H15" s="131">
        <v>2079707</v>
      </c>
      <c r="I15" s="132">
        <v>2018482.31</v>
      </c>
      <c r="J15" s="132">
        <f>I15/G15*100</f>
        <v>120.79280956381994</v>
      </c>
      <c r="K15" s="132">
        <f>I12/H12*100</f>
        <v>97.349199190078224</v>
      </c>
    </row>
    <row r="16" spans="2:11" ht="26.4" x14ac:dyDescent="0.3">
      <c r="B16" s="6"/>
      <c r="C16" s="6"/>
      <c r="D16" s="6"/>
      <c r="E16" s="6">
        <v>6361</v>
      </c>
      <c r="F16" s="18" t="s">
        <v>88</v>
      </c>
      <c r="G16" s="132">
        <v>1670327.53</v>
      </c>
      <c r="H16" s="131">
        <v>2031907</v>
      </c>
      <c r="I16" s="132">
        <v>2017517.31</v>
      </c>
      <c r="J16" s="132">
        <f>I16/G16*100</f>
        <v>120.78573056866277</v>
      </c>
      <c r="K16" s="132">
        <v>0</v>
      </c>
    </row>
    <row r="17" spans="2:11" ht="33.75" customHeight="1" x14ac:dyDescent="0.3">
      <c r="B17" s="6"/>
      <c r="C17" s="6"/>
      <c r="D17" s="6"/>
      <c r="E17" s="6">
        <v>6362</v>
      </c>
      <c r="F17" s="18" t="s">
        <v>131</v>
      </c>
      <c r="G17" s="132">
        <v>701</v>
      </c>
      <c r="H17" s="131">
        <v>47800</v>
      </c>
      <c r="I17" s="132">
        <v>965</v>
      </c>
      <c r="J17" s="132">
        <f>I17/G17*100</f>
        <v>137.66048502139802</v>
      </c>
      <c r="K17" s="132">
        <v>0</v>
      </c>
    </row>
    <row r="18" spans="2:11" x14ac:dyDescent="0.3">
      <c r="B18" s="6"/>
      <c r="C18" s="6"/>
      <c r="D18" s="7">
        <v>638</v>
      </c>
      <c r="E18" s="7"/>
      <c r="F18" s="7" t="s">
        <v>129</v>
      </c>
      <c r="G18" s="132">
        <v>0</v>
      </c>
      <c r="H18" s="131">
        <v>0</v>
      </c>
      <c r="I18" s="132">
        <v>0</v>
      </c>
      <c r="J18" s="132">
        <v>0</v>
      </c>
      <c r="K18" s="132">
        <v>0</v>
      </c>
    </row>
    <row r="19" spans="2:11" x14ac:dyDescent="0.3">
      <c r="B19" s="6"/>
      <c r="C19" s="6"/>
      <c r="D19" s="7"/>
      <c r="E19" s="7">
        <v>6381</v>
      </c>
      <c r="F19" s="7" t="s">
        <v>130</v>
      </c>
      <c r="G19" s="132">
        <v>0</v>
      </c>
      <c r="H19" s="131">
        <v>0</v>
      </c>
      <c r="I19" s="132">
        <v>0</v>
      </c>
      <c r="J19" s="132">
        <v>0</v>
      </c>
      <c r="K19" s="132">
        <v>0</v>
      </c>
    </row>
    <row r="20" spans="2:11" x14ac:dyDescent="0.3">
      <c r="B20" s="6"/>
      <c r="C20" s="6"/>
      <c r="D20" s="7"/>
      <c r="E20" s="7"/>
      <c r="F20" s="7"/>
      <c r="G20" s="132"/>
      <c r="H20" s="131"/>
      <c r="I20" s="132"/>
      <c r="J20" s="132"/>
      <c r="K20" s="132"/>
    </row>
    <row r="21" spans="2:11" x14ac:dyDescent="0.3">
      <c r="B21" s="14"/>
      <c r="C21" s="186">
        <v>64</v>
      </c>
      <c r="D21" s="45"/>
      <c r="E21" s="45"/>
      <c r="F21" s="45" t="s">
        <v>53</v>
      </c>
      <c r="G21" s="130">
        <v>0.01</v>
      </c>
      <c r="H21" s="78">
        <v>1</v>
      </c>
      <c r="I21" s="130">
        <v>0.05</v>
      </c>
      <c r="J21" s="130">
        <f>I21/G12*100</f>
        <v>2.9906478911479292E-6</v>
      </c>
      <c r="K21" s="130">
        <f>I21/H21*100</f>
        <v>5</v>
      </c>
    </row>
    <row r="22" spans="2:11" x14ac:dyDescent="0.3">
      <c r="B22" s="6"/>
      <c r="C22" s="6"/>
      <c r="D22" s="7">
        <v>641</v>
      </c>
      <c r="E22" s="7"/>
      <c r="F22" s="7" t="s">
        <v>54</v>
      </c>
      <c r="G22" s="132">
        <v>0.01</v>
      </c>
      <c r="H22" s="131">
        <v>1</v>
      </c>
      <c r="I22" s="132">
        <v>0.05</v>
      </c>
      <c r="J22" s="132">
        <f>I22/G22*100</f>
        <v>500</v>
      </c>
      <c r="K22" s="132">
        <v>0</v>
      </c>
    </row>
    <row r="23" spans="2:11" x14ac:dyDescent="0.3">
      <c r="B23" s="6"/>
      <c r="C23" s="6"/>
      <c r="D23" s="7"/>
      <c r="E23" s="7">
        <v>6413</v>
      </c>
      <c r="F23" s="7" t="s">
        <v>55</v>
      </c>
      <c r="G23" s="132">
        <v>0.01</v>
      </c>
      <c r="H23" s="131">
        <v>1</v>
      </c>
      <c r="I23" s="132">
        <v>0.05</v>
      </c>
      <c r="J23" s="132">
        <f>I23/G23*100</f>
        <v>500</v>
      </c>
      <c r="K23" s="132">
        <v>0</v>
      </c>
    </row>
    <row r="24" spans="2:11" ht="26.4" x14ac:dyDescent="0.3">
      <c r="B24" s="14"/>
      <c r="C24" s="186">
        <v>65</v>
      </c>
      <c r="D24" s="45"/>
      <c r="E24" s="45">
        <v>65</v>
      </c>
      <c r="F24" s="47" t="s">
        <v>50</v>
      </c>
      <c r="G24" s="130">
        <v>1897.84</v>
      </c>
      <c r="H24" s="78">
        <v>2671</v>
      </c>
      <c r="I24" s="130">
        <v>1674.9</v>
      </c>
      <c r="J24" s="130">
        <f>I24/G24*100</f>
        <v>88.252961261223291</v>
      </c>
      <c r="K24" s="130">
        <f>I24/H24*100</f>
        <v>62.706851366529392</v>
      </c>
    </row>
    <row r="25" spans="2:11" x14ac:dyDescent="0.3">
      <c r="B25" s="6"/>
      <c r="C25" s="6"/>
      <c r="D25" s="7">
        <v>651</v>
      </c>
      <c r="E25" s="7"/>
      <c r="F25" s="7" t="s">
        <v>49</v>
      </c>
      <c r="G25" s="132">
        <v>1897.84</v>
      </c>
      <c r="H25" s="131">
        <v>2671</v>
      </c>
      <c r="I25" s="132">
        <v>0</v>
      </c>
      <c r="J25" s="132">
        <f>I25/G25*100</f>
        <v>0</v>
      </c>
      <c r="K25" s="132">
        <v>0</v>
      </c>
    </row>
    <row r="26" spans="2:11" x14ac:dyDescent="0.3">
      <c r="B26" s="6"/>
      <c r="C26" s="6"/>
      <c r="D26" s="7"/>
      <c r="E26" s="7">
        <v>6526</v>
      </c>
      <c r="F26" s="7" t="s">
        <v>48</v>
      </c>
      <c r="G26" s="132">
        <v>1897.84</v>
      </c>
      <c r="H26" s="131">
        <v>2671</v>
      </c>
      <c r="I26" s="132">
        <v>1674.9</v>
      </c>
      <c r="J26" s="132">
        <f>I26/G26*100</f>
        <v>88.252961261223291</v>
      </c>
      <c r="K26" s="132">
        <v>0</v>
      </c>
    </row>
    <row r="27" spans="2:11" x14ac:dyDescent="0.3">
      <c r="B27" s="6"/>
      <c r="C27" s="6"/>
      <c r="D27" s="7"/>
      <c r="E27" s="7"/>
      <c r="F27" s="9" t="s">
        <v>16</v>
      </c>
      <c r="G27" s="132"/>
      <c r="H27" s="131"/>
      <c r="I27" s="132"/>
      <c r="J27" s="132"/>
      <c r="K27" s="132"/>
    </row>
    <row r="28" spans="2:11" ht="30.75" customHeight="1" x14ac:dyDescent="0.3">
      <c r="B28" s="14"/>
      <c r="C28" s="186">
        <v>66</v>
      </c>
      <c r="D28" s="45"/>
      <c r="E28" s="45">
        <v>66</v>
      </c>
      <c r="F28" s="46" t="s">
        <v>51</v>
      </c>
      <c r="G28" s="130">
        <v>8819.7199999999993</v>
      </c>
      <c r="H28" s="78">
        <v>5272</v>
      </c>
      <c r="I28" s="130">
        <v>2350</v>
      </c>
      <c r="J28" s="130">
        <f t="shared" ref="J28:J37" si="0">I28/G28*100</f>
        <v>26.644836797540062</v>
      </c>
      <c r="K28" s="130">
        <f>I28/H28*100</f>
        <v>44.575113808801213</v>
      </c>
    </row>
    <row r="29" spans="2:11" ht="26.4" x14ac:dyDescent="0.3">
      <c r="B29" s="6"/>
      <c r="C29" s="6"/>
      <c r="D29" s="6">
        <v>661</v>
      </c>
      <c r="E29" s="6"/>
      <c r="F29" s="18" t="s">
        <v>52</v>
      </c>
      <c r="G29" s="132">
        <v>2518.36</v>
      </c>
      <c r="H29" s="131">
        <v>4571</v>
      </c>
      <c r="I29" s="132">
        <v>2350</v>
      </c>
      <c r="J29" s="132">
        <f t="shared" si="0"/>
        <v>93.314696866214518</v>
      </c>
      <c r="K29" s="132">
        <v>0</v>
      </c>
    </row>
    <row r="30" spans="2:11" x14ac:dyDescent="0.3">
      <c r="B30" s="6"/>
      <c r="C30" s="6"/>
      <c r="D30" s="6"/>
      <c r="E30" s="6">
        <v>6614</v>
      </c>
      <c r="F30" s="18" t="s">
        <v>183</v>
      </c>
      <c r="G30" s="132">
        <v>900</v>
      </c>
      <c r="H30" s="131">
        <v>0</v>
      </c>
      <c r="I30" s="132">
        <v>500</v>
      </c>
      <c r="J30" s="132">
        <f t="shared" si="0"/>
        <v>55.555555555555557</v>
      </c>
      <c r="K30" s="132">
        <v>0</v>
      </c>
    </row>
    <row r="31" spans="2:11" ht="39.75" customHeight="1" x14ac:dyDescent="0.3">
      <c r="B31" s="6"/>
      <c r="C31" s="6"/>
      <c r="D31" s="6"/>
      <c r="E31" s="6">
        <v>6615</v>
      </c>
      <c r="F31" s="18" t="s">
        <v>184</v>
      </c>
      <c r="G31" s="132">
        <v>1618.36</v>
      </c>
      <c r="H31" s="131">
        <v>4571</v>
      </c>
      <c r="I31" s="132">
        <v>1850</v>
      </c>
      <c r="J31" s="132">
        <f t="shared" si="0"/>
        <v>114.31325539434984</v>
      </c>
      <c r="K31" s="132">
        <v>0</v>
      </c>
    </row>
    <row r="32" spans="2:11" x14ac:dyDescent="0.3">
      <c r="B32" s="6"/>
      <c r="C32" s="6"/>
      <c r="D32" s="6">
        <v>663</v>
      </c>
      <c r="E32" s="6">
        <v>663</v>
      </c>
      <c r="F32" s="18" t="s">
        <v>185</v>
      </c>
      <c r="G32" s="132">
        <v>6301.36</v>
      </c>
      <c r="H32" s="131">
        <v>701</v>
      </c>
      <c r="I32" s="132">
        <v>0</v>
      </c>
      <c r="J32" s="132">
        <f t="shared" si="0"/>
        <v>0</v>
      </c>
      <c r="K32" s="132">
        <f>I32/H32*100</f>
        <v>0</v>
      </c>
    </row>
    <row r="33" spans="2:11" x14ac:dyDescent="0.3">
      <c r="B33" s="6"/>
      <c r="C33" s="6"/>
      <c r="D33" s="6"/>
      <c r="E33" s="6">
        <v>6631</v>
      </c>
      <c r="F33" s="18" t="s">
        <v>186</v>
      </c>
      <c r="G33" s="132">
        <v>6301.36</v>
      </c>
      <c r="H33" s="131">
        <v>701</v>
      </c>
      <c r="I33" s="132">
        <v>0</v>
      </c>
      <c r="J33" s="132">
        <f t="shared" si="0"/>
        <v>0</v>
      </c>
      <c r="K33" s="132">
        <f>I33/H33*100</f>
        <v>0</v>
      </c>
    </row>
    <row r="34" spans="2:11" ht="36.75" customHeight="1" x14ac:dyDescent="0.3">
      <c r="B34" s="6"/>
      <c r="C34" s="186">
        <v>67</v>
      </c>
      <c r="D34" s="6"/>
      <c r="E34" s="6">
        <v>67</v>
      </c>
      <c r="F34" s="46" t="s">
        <v>190</v>
      </c>
      <c r="G34" s="130">
        <v>226272.52</v>
      </c>
      <c r="H34" s="78">
        <v>337497</v>
      </c>
      <c r="I34" s="130">
        <v>291880.56</v>
      </c>
      <c r="J34" s="130">
        <f t="shared" si="0"/>
        <v>128.99514267132395</v>
      </c>
      <c r="K34" s="130">
        <f>I34/H34*100</f>
        <v>86.483897634645643</v>
      </c>
    </row>
    <row r="35" spans="2:11" x14ac:dyDescent="0.3">
      <c r="B35" s="6"/>
      <c r="C35" s="6"/>
      <c r="D35" s="6">
        <v>671</v>
      </c>
      <c r="E35" s="6">
        <v>671</v>
      </c>
      <c r="F35" s="18" t="s">
        <v>187</v>
      </c>
      <c r="G35" s="132">
        <v>226272.52</v>
      </c>
      <c r="H35" s="131">
        <v>0</v>
      </c>
      <c r="I35" s="132">
        <v>291880.56</v>
      </c>
      <c r="J35" s="132">
        <f t="shared" si="0"/>
        <v>128.99514267132395</v>
      </c>
      <c r="K35" s="132">
        <v>0</v>
      </c>
    </row>
    <row r="36" spans="2:11" x14ac:dyDescent="0.3">
      <c r="B36" s="6"/>
      <c r="C36" s="6"/>
      <c r="D36" s="6"/>
      <c r="E36" s="6">
        <v>6711</v>
      </c>
      <c r="F36" s="18" t="s">
        <v>188</v>
      </c>
      <c r="G36" s="132">
        <v>215726.97</v>
      </c>
      <c r="H36" s="131">
        <v>329497</v>
      </c>
      <c r="I36" s="132">
        <v>284012.57</v>
      </c>
      <c r="J36" s="132">
        <f t="shared" si="0"/>
        <v>131.65371487858008</v>
      </c>
      <c r="K36" s="132">
        <v>0</v>
      </c>
    </row>
    <row r="37" spans="2:11" x14ac:dyDescent="0.3">
      <c r="B37" s="6"/>
      <c r="C37" s="6"/>
      <c r="D37" s="6"/>
      <c r="E37" s="23">
        <v>6712</v>
      </c>
      <c r="F37" s="18" t="s">
        <v>189</v>
      </c>
      <c r="G37" s="132">
        <v>10545.55</v>
      </c>
      <c r="H37" s="131">
        <v>8000</v>
      </c>
      <c r="I37" s="132">
        <v>7867.99</v>
      </c>
      <c r="J37" s="187">
        <f t="shared" si="0"/>
        <v>74.609574654712191</v>
      </c>
      <c r="K37" s="188">
        <v>0</v>
      </c>
    </row>
    <row r="38" spans="2:11" ht="17.399999999999999" x14ac:dyDescent="0.3">
      <c r="B38" s="193"/>
      <c r="C38" s="193"/>
      <c r="D38" s="193"/>
      <c r="E38" s="193"/>
      <c r="F38" s="193"/>
      <c r="G38" s="193"/>
      <c r="H38" s="193"/>
      <c r="I38" s="193"/>
      <c r="J38" s="193"/>
      <c r="K38" s="193"/>
    </row>
    <row r="39" spans="2:11" ht="33" customHeight="1" x14ac:dyDescent="0.3">
      <c r="B39" s="222" t="s">
        <v>8</v>
      </c>
      <c r="C39" s="223"/>
      <c r="D39" s="223"/>
      <c r="E39" s="223"/>
      <c r="F39" s="224"/>
      <c r="G39" s="29" t="s">
        <v>232</v>
      </c>
      <c r="H39" s="29" t="s">
        <v>227</v>
      </c>
      <c r="I39" s="29" t="s">
        <v>233</v>
      </c>
      <c r="J39" s="29" t="s">
        <v>19</v>
      </c>
      <c r="K39" s="29" t="s">
        <v>36</v>
      </c>
    </row>
    <row r="40" spans="2:11" x14ac:dyDescent="0.3">
      <c r="B40" s="219">
        <v>1</v>
      </c>
      <c r="C40" s="220"/>
      <c r="D40" s="220"/>
      <c r="E40" s="220"/>
      <c r="F40" s="221"/>
      <c r="G40" s="100">
        <v>2</v>
      </c>
      <c r="H40" s="100">
        <v>3</v>
      </c>
      <c r="I40" s="100">
        <v>4</v>
      </c>
      <c r="J40" s="100" t="s">
        <v>254</v>
      </c>
      <c r="K40" s="100" t="s">
        <v>253</v>
      </c>
    </row>
    <row r="41" spans="2:11" x14ac:dyDescent="0.3">
      <c r="B41" s="5"/>
      <c r="C41" s="5"/>
      <c r="D41" s="5"/>
      <c r="E41" s="5"/>
      <c r="F41" s="5" t="s">
        <v>34</v>
      </c>
      <c r="G41" s="130">
        <f>G42+G90</f>
        <v>1931133.1300000001</v>
      </c>
      <c r="H41" s="78">
        <v>2425147</v>
      </c>
      <c r="I41" s="130">
        <v>2323282.33</v>
      </c>
      <c r="J41" s="130">
        <f t="shared" ref="J41:J62" si="1">I41/G41*100</f>
        <v>120.30668905773472</v>
      </c>
      <c r="K41" s="176">
        <f>I41/H41*100</f>
        <v>95.799649670720996</v>
      </c>
    </row>
    <row r="42" spans="2:11" x14ac:dyDescent="0.3">
      <c r="B42" s="5">
        <v>3</v>
      </c>
      <c r="C42" s="5"/>
      <c r="D42" s="5"/>
      <c r="E42" s="5"/>
      <c r="F42" s="5" t="s">
        <v>4</v>
      </c>
      <c r="G42" s="130">
        <v>1894538.57</v>
      </c>
      <c r="H42" s="78">
        <v>2381812</v>
      </c>
      <c r="I42" s="130">
        <v>2298695.91</v>
      </c>
      <c r="J42" s="130">
        <f t="shared" si="1"/>
        <v>121.33275861467419</v>
      </c>
      <c r="K42" s="130">
        <f>I42/H42*100</f>
        <v>96.510384110920597</v>
      </c>
    </row>
    <row r="43" spans="2:11" x14ac:dyDescent="0.3">
      <c r="B43" s="5"/>
      <c r="C43" s="185">
        <v>31</v>
      </c>
      <c r="D43" s="5"/>
      <c r="E43" s="5"/>
      <c r="F43" s="5" t="s">
        <v>5</v>
      </c>
      <c r="G43" s="130">
        <v>1595228.83</v>
      </c>
      <c r="H43" s="78">
        <v>2041858</v>
      </c>
      <c r="I43" s="130">
        <v>2012501.15</v>
      </c>
      <c r="J43" s="130">
        <f t="shared" si="1"/>
        <v>126.15752123787783</v>
      </c>
      <c r="K43" s="130">
        <f>I43/H43*100</f>
        <v>98.562248207270045</v>
      </c>
    </row>
    <row r="44" spans="2:11" x14ac:dyDescent="0.3">
      <c r="B44" s="6"/>
      <c r="C44" s="6"/>
      <c r="D44" s="6">
        <v>311</v>
      </c>
      <c r="E44" s="6"/>
      <c r="F44" s="6" t="s">
        <v>26</v>
      </c>
      <c r="G44" s="132">
        <v>1311715.97</v>
      </c>
      <c r="H44" s="131">
        <v>0</v>
      </c>
      <c r="I44" s="132">
        <v>1669586.06</v>
      </c>
      <c r="J44" s="132">
        <f t="shared" si="1"/>
        <v>127.28258999545459</v>
      </c>
      <c r="K44" s="132">
        <v>0</v>
      </c>
    </row>
    <row r="45" spans="2:11" x14ac:dyDescent="0.3">
      <c r="B45" s="6"/>
      <c r="C45" s="6"/>
      <c r="D45" s="6"/>
      <c r="E45" s="6">
        <v>3111</v>
      </c>
      <c r="F45" s="6" t="s">
        <v>27</v>
      </c>
      <c r="G45" s="132">
        <v>1311715.97</v>
      </c>
      <c r="H45" s="131">
        <v>1690976</v>
      </c>
      <c r="I45" s="132">
        <v>1669586.06</v>
      </c>
      <c r="J45" s="132">
        <f t="shared" si="1"/>
        <v>127.28258999545459</v>
      </c>
      <c r="K45" s="132">
        <v>0</v>
      </c>
    </row>
    <row r="46" spans="2:11" x14ac:dyDescent="0.3">
      <c r="B46" s="48"/>
      <c r="C46" s="49"/>
      <c r="D46" s="49">
        <v>312</v>
      </c>
      <c r="E46" s="49">
        <v>312</v>
      </c>
      <c r="F46" s="49" t="s">
        <v>57</v>
      </c>
      <c r="G46" s="132">
        <v>65107.3</v>
      </c>
      <c r="H46" s="131">
        <v>70993</v>
      </c>
      <c r="I46" s="132">
        <v>68424.59</v>
      </c>
      <c r="J46" s="132">
        <f t="shared" si="1"/>
        <v>105.09511222243894</v>
      </c>
      <c r="K46" s="132">
        <v>0</v>
      </c>
    </row>
    <row r="47" spans="2:11" x14ac:dyDescent="0.3">
      <c r="B47" s="48"/>
      <c r="C47" s="49"/>
      <c r="D47" s="49"/>
      <c r="E47" s="49">
        <v>3121</v>
      </c>
      <c r="F47" s="49" t="s">
        <v>57</v>
      </c>
      <c r="G47" s="132">
        <v>65107.3</v>
      </c>
      <c r="H47" s="131">
        <v>70993</v>
      </c>
      <c r="I47" s="132">
        <v>68424.59</v>
      </c>
      <c r="J47" s="132">
        <f t="shared" si="1"/>
        <v>105.09511222243894</v>
      </c>
      <c r="K47" s="132">
        <v>0</v>
      </c>
    </row>
    <row r="48" spans="2:11" x14ac:dyDescent="0.3">
      <c r="B48" s="48"/>
      <c r="C48" s="48"/>
      <c r="D48" s="48">
        <v>313</v>
      </c>
      <c r="E48" s="48"/>
      <c r="F48" s="48" t="s">
        <v>58</v>
      </c>
      <c r="G48" s="132">
        <v>218405.56</v>
      </c>
      <c r="H48" s="78">
        <v>278389</v>
      </c>
      <c r="I48" s="132">
        <v>274490.5</v>
      </c>
      <c r="J48" s="130">
        <f t="shared" si="1"/>
        <v>125.67926384291681</v>
      </c>
      <c r="K48" s="130">
        <v>0</v>
      </c>
    </row>
    <row r="49" spans="2:11" x14ac:dyDescent="0.3">
      <c r="B49" s="48"/>
      <c r="C49" s="49"/>
      <c r="D49" s="49"/>
      <c r="E49" s="49">
        <v>3132</v>
      </c>
      <c r="F49" s="49" t="s">
        <v>59</v>
      </c>
      <c r="G49" s="132">
        <v>218376.47</v>
      </c>
      <c r="H49" s="131">
        <v>278361</v>
      </c>
      <c r="I49" s="132">
        <v>274463.63</v>
      </c>
      <c r="J49" s="132">
        <f t="shared" si="1"/>
        <v>125.68370117897776</v>
      </c>
      <c r="K49" s="132">
        <v>0</v>
      </c>
    </row>
    <row r="50" spans="2:11" ht="20.399999999999999" customHeight="1" x14ac:dyDescent="0.3">
      <c r="B50" s="48"/>
      <c r="C50" s="49"/>
      <c r="D50" s="49"/>
      <c r="E50" s="49">
        <v>3133</v>
      </c>
      <c r="F50" s="49" t="s">
        <v>180</v>
      </c>
      <c r="G50" s="132">
        <v>29.09</v>
      </c>
      <c r="H50" s="131">
        <v>28</v>
      </c>
      <c r="I50" s="132">
        <v>26.87</v>
      </c>
      <c r="J50" s="132">
        <f t="shared" si="1"/>
        <v>92.368511515984878</v>
      </c>
      <c r="K50" s="132">
        <v>0</v>
      </c>
    </row>
    <row r="51" spans="2:11" x14ac:dyDescent="0.3">
      <c r="B51" s="48"/>
      <c r="C51" s="189">
        <v>32</v>
      </c>
      <c r="D51" s="48"/>
      <c r="E51" s="48"/>
      <c r="F51" s="48" t="s">
        <v>11</v>
      </c>
      <c r="G51" s="130">
        <v>264020.94</v>
      </c>
      <c r="H51" s="78">
        <v>289433</v>
      </c>
      <c r="I51" s="130">
        <v>236349.61</v>
      </c>
      <c r="J51" s="130">
        <f t="shared" si="1"/>
        <v>89.51926691875272</v>
      </c>
      <c r="K51" s="130">
        <f>I51/H51*100</f>
        <v>81.659523965822828</v>
      </c>
    </row>
    <row r="52" spans="2:11" x14ac:dyDescent="0.3">
      <c r="B52" s="49"/>
      <c r="C52" s="49"/>
      <c r="D52" s="49">
        <v>321</v>
      </c>
      <c r="E52" s="49"/>
      <c r="F52" s="49" t="s">
        <v>60</v>
      </c>
      <c r="G52" s="132">
        <v>44641.74</v>
      </c>
      <c r="H52" s="131">
        <v>42132</v>
      </c>
      <c r="I52" s="132">
        <v>37686.870000000003</v>
      </c>
      <c r="J52" s="132">
        <f t="shared" si="1"/>
        <v>84.420701343630427</v>
      </c>
      <c r="K52" s="132">
        <v>0</v>
      </c>
    </row>
    <row r="53" spans="2:11" x14ac:dyDescent="0.3">
      <c r="B53" s="48"/>
      <c r="C53" s="49"/>
      <c r="D53" s="49"/>
      <c r="E53" s="49">
        <v>3211</v>
      </c>
      <c r="F53" s="49" t="s">
        <v>61</v>
      </c>
      <c r="G53" s="132">
        <v>19897.099999999999</v>
      </c>
      <c r="H53" s="131">
        <v>12205</v>
      </c>
      <c r="I53" s="132">
        <v>9581.41</v>
      </c>
      <c r="J53" s="132">
        <f t="shared" si="1"/>
        <v>48.154806479336187</v>
      </c>
      <c r="K53" s="132">
        <v>0</v>
      </c>
    </row>
    <row r="54" spans="2:11" x14ac:dyDescent="0.3">
      <c r="B54" s="48"/>
      <c r="C54" s="49"/>
      <c r="D54" s="49"/>
      <c r="E54" s="49">
        <v>3212</v>
      </c>
      <c r="F54" s="49" t="s">
        <v>62</v>
      </c>
      <c r="G54" s="132">
        <v>22540.19</v>
      </c>
      <c r="H54" s="131">
        <v>28177</v>
      </c>
      <c r="I54" s="132">
        <v>26691.21</v>
      </c>
      <c r="J54" s="132">
        <f t="shared" si="1"/>
        <v>118.41608256185951</v>
      </c>
      <c r="K54" s="132">
        <v>0</v>
      </c>
    </row>
    <row r="55" spans="2:11" x14ac:dyDescent="0.3">
      <c r="B55" s="48"/>
      <c r="C55" s="49"/>
      <c r="D55" s="49"/>
      <c r="E55" s="49">
        <v>3213</v>
      </c>
      <c r="F55" s="49" t="s">
        <v>63</v>
      </c>
      <c r="G55" s="132">
        <v>2152.9499999999998</v>
      </c>
      <c r="H55" s="131">
        <v>1600</v>
      </c>
      <c r="I55" s="132">
        <v>1383.75</v>
      </c>
      <c r="J55" s="132">
        <f t="shared" si="1"/>
        <v>64.272277572632902</v>
      </c>
      <c r="K55" s="132">
        <v>0</v>
      </c>
    </row>
    <row r="56" spans="2:11" ht="33" customHeight="1" x14ac:dyDescent="0.3">
      <c r="B56" s="48"/>
      <c r="C56" s="49"/>
      <c r="D56" s="49"/>
      <c r="E56" s="49">
        <v>3214</v>
      </c>
      <c r="F56" s="49" t="s">
        <v>64</v>
      </c>
      <c r="G56" s="132">
        <v>51.5</v>
      </c>
      <c r="H56" s="131">
        <v>150</v>
      </c>
      <c r="I56" s="132">
        <v>30.5</v>
      </c>
      <c r="J56" s="132">
        <f t="shared" si="1"/>
        <v>59.22330097087378</v>
      </c>
      <c r="K56" s="132">
        <v>0</v>
      </c>
    </row>
    <row r="57" spans="2:11" x14ac:dyDescent="0.3">
      <c r="B57" s="14"/>
      <c r="C57" s="14"/>
      <c r="D57" s="14">
        <v>322</v>
      </c>
      <c r="E57" s="14"/>
      <c r="F57" s="14" t="s">
        <v>65</v>
      </c>
      <c r="G57" s="132">
        <v>167298.49</v>
      </c>
      <c r="H57" s="131">
        <v>196563</v>
      </c>
      <c r="I57" s="132">
        <v>154152.20000000001</v>
      </c>
      <c r="J57" s="137">
        <f t="shared" si="1"/>
        <v>92.14201514909071</v>
      </c>
      <c r="K57" s="137">
        <v>0</v>
      </c>
    </row>
    <row r="58" spans="2:11" x14ac:dyDescent="0.3">
      <c r="B58" s="6"/>
      <c r="C58" s="14"/>
      <c r="D58" s="6"/>
      <c r="E58" s="6">
        <v>3221</v>
      </c>
      <c r="F58" s="18" t="s">
        <v>66</v>
      </c>
      <c r="G58" s="132">
        <v>27998.720000000001</v>
      </c>
      <c r="H58" s="131">
        <v>31470</v>
      </c>
      <c r="I58" s="132">
        <v>26443.43</v>
      </c>
      <c r="J58" s="132">
        <f t="shared" si="1"/>
        <v>94.445138920636367</v>
      </c>
      <c r="K58" s="132">
        <v>0</v>
      </c>
    </row>
    <row r="59" spans="2:11" x14ac:dyDescent="0.3">
      <c r="B59" s="6"/>
      <c r="C59" s="14"/>
      <c r="D59" s="6"/>
      <c r="E59" s="6">
        <v>3222</v>
      </c>
      <c r="F59" s="18" t="s">
        <v>67</v>
      </c>
      <c r="G59" s="132">
        <v>119863.16</v>
      </c>
      <c r="H59" s="131">
        <v>146300</v>
      </c>
      <c r="I59" s="132">
        <v>98167.360000000001</v>
      </c>
      <c r="J59" s="132">
        <f t="shared" si="1"/>
        <v>81.899526092921292</v>
      </c>
      <c r="K59" s="132">
        <v>0</v>
      </c>
    </row>
    <row r="60" spans="2:11" x14ac:dyDescent="0.3">
      <c r="B60" s="6"/>
      <c r="C60" s="14"/>
      <c r="D60" s="6"/>
      <c r="E60" s="6">
        <v>3223</v>
      </c>
      <c r="F60" s="18" t="s">
        <v>68</v>
      </c>
      <c r="G60" s="132">
        <v>11232.56</v>
      </c>
      <c r="H60" s="131">
        <v>12683</v>
      </c>
      <c r="I60" s="132">
        <v>11616.89</v>
      </c>
      <c r="J60" s="132">
        <f t="shared" si="1"/>
        <v>103.42157086185162</v>
      </c>
      <c r="K60" s="132">
        <v>0</v>
      </c>
    </row>
    <row r="61" spans="2:11" x14ac:dyDescent="0.3">
      <c r="B61" s="6"/>
      <c r="C61" s="14"/>
      <c r="D61" s="6"/>
      <c r="E61" s="6">
        <v>3224</v>
      </c>
      <c r="F61" s="18" t="s">
        <v>69</v>
      </c>
      <c r="G61" s="132">
        <v>2687.91</v>
      </c>
      <c r="H61" s="131">
        <v>1734</v>
      </c>
      <c r="I61" s="132">
        <v>1285.32</v>
      </c>
      <c r="J61" s="132">
        <f t="shared" si="1"/>
        <v>47.818565353750685</v>
      </c>
      <c r="K61" s="132">
        <v>0</v>
      </c>
    </row>
    <row r="62" spans="2:11" x14ac:dyDescent="0.3">
      <c r="B62" s="6"/>
      <c r="C62" s="14"/>
      <c r="D62" s="6"/>
      <c r="E62" s="6">
        <v>3225</v>
      </c>
      <c r="F62" s="18" t="s">
        <v>70</v>
      </c>
      <c r="G62" s="132">
        <v>3842.16</v>
      </c>
      <c r="H62" s="131">
        <v>3367</v>
      </c>
      <c r="I62" s="132">
        <v>15630.61</v>
      </c>
      <c r="J62" s="132">
        <f t="shared" si="1"/>
        <v>406.81830012284763</v>
      </c>
      <c r="K62" s="132">
        <v>0</v>
      </c>
    </row>
    <row r="63" spans="2:11" x14ac:dyDescent="0.3">
      <c r="B63" s="6"/>
      <c r="C63" s="14"/>
      <c r="D63" s="6"/>
      <c r="E63" s="6">
        <v>3227</v>
      </c>
      <c r="F63" s="18" t="s">
        <v>71</v>
      </c>
      <c r="G63" s="132">
        <v>1673.98</v>
      </c>
      <c r="H63" s="131">
        <v>1009</v>
      </c>
      <c r="I63" s="132">
        <v>1008.59</v>
      </c>
      <c r="J63" s="132">
        <v>0</v>
      </c>
      <c r="K63" s="132">
        <v>0</v>
      </c>
    </row>
    <row r="64" spans="2:11" x14ac:dyDescent="0.3">
      <c r="B64" s="14"/>
      <c r="C64" s="14"/>
      <c r="D64" s="14">
        <v>323</v>
      </c>
      <c r="E64" s="14" t="s">
        <v>47</v>
      </c>
      <c r="F64" s="46" t="s">
        <v>72</v>
      </c>
      <c r="G64" s="132">
        <v>42512.89</v>
      </c>
      <c r="H64" s="131">
        <v>35246</v>
      </c>
      <c r="I64" s="132">
        <v>31352.74</v>
      </c>
      <c r="J64" s="137">
        <f>I64/G64*100</f>
        <v>73.748785368390628</v>
      </c>
      <c r="K64" s="137">
        <v>0</v>
      </c>
    </row>
    <row r="65" spans="2:11" x14ac:dyDescent="0.3">
      <c r="B65" s="48"/>
      <c r="C65" s="49" t="s">
        <v>47</v>
      </c>
      <c r="D65" s="49"/>
      <c r="E65" s="49">
        <v>3231</v>
      </c>
      <c r="F65" s="49" t="s">
        <v>73</v>
      </c>
      <c r="G65" s="132">
        <v>2400.17</v>
      </c>
      <c r="H65" s="131">
        <v>3184</v>
      </c>
      <c r="I65" s="132">
        <v>3962.78</v>
      </c>
      <c r="J65" s="132">
        <f>I65/G65*100</f>
        <v>165.10413845685932</v>
      </c>
      <c r="K65" s="132">
        <v>0</v>
      </c>
    </row>
    <row r="66" spans="2:11" x14ac:dyDescent="0.3">
      <c r="B66" s="48"/>
      <c r="C66" s="49"/>
      <c r="D66" s="49"/>
      <c r="E66" s="49">
        <v>3232</v>
      </c>
      <c r="F66" s="49" t="s">
        <v>74</v>
      </c>
      <c r="G66" s="132">
        <v>20948.060000000001</v>
      </c>
      <c r="H66" s="131">
        <v>10664</v>
      </c>
      <c r="I66" s="132">
        <v>8730.6200000000008</v>
      </c>
      <c r="J66" s="132">
        <f>I66/G66*100</f>
        <v>41.67746321139046</v>
      </c>
      <c r="K66" s="132">
        <v>0</v>
      </c>
    </row>
    <row r="67" spans="2:11" x14ac:dyDescent="0.3">
      <c r="B67" s="48"/>
      <c r="C67" s="49"/>
      <c r="D67" s="49"/>
      <c r="E67" s="49">
        <v>3233</v>
      </c>
      <c r="F67" s="49" t="s">
        <v>75</v>
      </c>
      <c r="G67" s="132">
        <v>0</v>
      </c>
      <c r="H67" s="131">
        <v>0</v>
      </c>
      <c r="I67" s="132">
        <v>0</v>
      </c>
      <c r="J67" s="132">
        <v>0</v>
      </c>
      <c r="K67" s="132">
        <v>0</v>
      </c>
    </row>
    <row r="68" spans="2:11" x14ac:dyDescent="0.3">
      <c r="B68" s="48"/>
      <c r="C68" s="49"/>
      <c r="D68" s="49"/>
      <c r="E68" s="49">
        <v>3234</v>
      </c>
      <c r="F68" s="49" t="s">
        <v>76</v>
      </c>
      <c r="G68" s="132">
        <v>5445.99</v>
      </c>
      <c r="H68" s="131">
        <v>6425</v>
      </c>
      <c r="I68" s="132">
        <v>6224.93</v>
      </c>
      <c r="J68" s="132">
        <f>I68/G68*100</f>
        <v>114.30300092361536</v>
      </c>
      <c r="K68" s="132">
        <v>0</v>
      </c>
    </row>
    <row r="69" spans="2:11" x14ac:dyDescent="0.3">
      <c r="B69" s="48"/>
      <c r="C69" s="49"/>
      <c r="D69" s="49"/>
      <c r="E69" s="49">
        <v>3235</v>
      </c>
      <c r="F69" s="49" t="s">
        <v>77</v>
      </c>
      <c r="G69" s="132">
        <v>0</v>
      </c>
      <c r="H69" s="131">
        <v>0</v>
      </c>
      <c r="I69" s="132">
        <v>0</v>
      </c>
      <c r="J69" s="132">
        <v>0</v>
      </c>
      <c r="K69" s="132">
        <v>0</v>
      </c>
    </row>
    <row r="70" spans="2:11" x14ac:dyDescent="0.3">
      <c r="B70" s="48"/>
      <c r="C70" s="49"/>
      <c r="D70" s="49"/>
      <c r="E70" s="49">
        <v>3236</v>
      </c>
      <c r="F70" s="49" t="s">
        <v>78</v>
      </c>
      <c r="G70" s="132">
        <v>3185.4</v>
      </c>
      <c r="H70" s="131">
        <v>4433</v>
      </c>
      <c r="I70" s="132">
        <v>4325.8999999999996</v>
      </c>
      <c r="J70" s="132">
        <f>I70/G70*100</f>
        <v>135.80398066176932</v>
      </c>
      <c r="K70" s="132">
        <v>0</v>
      </c>
    </row>
    <row r="71" spans="2:11" x14ac:dyDescent="0.3">
      <c r="B71" s="48"/>
      <c r="C71" s="49" t="s">
        <v>47</v>
      </c>
      <c r="D71" s="49"/>
      <c r="E71" s="49">
        <v>3237</v>
      </c>
      <c r="F71" s="49" t="s">
        <v>237</v>
      </c>
      <c r="G71" s="132">
        <v>6120.92</v>
      </c>
      <c r="H71" s="131">
        <v>2623</v>
      </c>
      <c r="I71" s="132">
        <v>2455.19</v>
      </c>
      <c r="J71" s="132">
        <v>0</v>
      </c>
      <c r="K71" s="132">
        <v>0</v>
      </c>
    </row>
    <row r="72" spans="2:11" x14ac:dyDescent="0.3">
      <c r="B72" s="6"/>
      <c r="C72" s="6"/>
      <c r="D72" s="6" t="s">
        <v>47</v>
      </c>
      <c r="E72" s="6">
        <v>3238</v>
      </c>
      <c r="F72" s="6" t="s">
        <v>79</v>
      </c>
      <c r="G72" s="132">
        <v>2876.68</v>
      </c>
      <c r="H72" s="131">
        <v>5662</v>
      </c>
      <c r="I72" s="132">
        <v>4987.83</v>
      </c>
      <c r="J72" s="132">
        <f t="shared" ref="J72:J77" si="2">I72/G72*100</f>
        <v>173.38841998414841</v>
      </c>
      <c r="K72" s="132">
        <v>0</v>
      </c>
    </row>
    <row r="73" spans="2:11" x14ac:dyDescent="0.3">
      <c r="B73" s="6"/>
      <c r="C73" s="6"/>
      <c r="D73" s="6"/>
      <c r="E73" s="6">
        <v>3239</v>
      </c>
      <c r="F73" s="6" t="s">
        <v>80</v>
      </c>
      <c r="G73" s="132">
        <v>1535.67</v>
      </c>
      <c r="H73" s="131">
        <v>2255</v>
      </c>
      <c r="I73" s="132">
        <v>674.49</v>
      </c>
      <c r="J73" s="132">
        <f t="shared" si="2"/>
        <v>43.921545644572078</v>
      </c>
      <c r="K73" s="132">
        <v>0</v>
      </c>
    </row>
    <row r="74" spans="2:11" x14ac:dyDescent="0.3">
      <c r="B74" s="14"/>
      <c r="C74" s="14"/>
      <c r="D74" s="14">
        <v>329</v>
      </c>
      <c r="E74" s="14"/>
      <c r="F74" s="14" t="s">
        <v>81</v>
      </c>
      <c r="G74" s="132">
        <v>9567.82</v>
      </c>
      <c r="H74" s="131">
        <v>15492</v>
      </c>
      <c r="I74" s="132">
        <v>13157.8</v>
      </c>
      <c r="J74" s="130">
        <f t="shared" si="2"/>
        <v>137.52139985911106</v>
      </c>
      <c r="K74" s="130">
        <v>0</v>
      </c>
    </row>
    <row r="75" spans="2:11" x14ac:dyDescent="0.3">
      <c r="B75" s="6"/>
      <c r="C75" s="6"/>
      <c r="D75" s="6"/>
      <c r="E75" s="6">
        <v>3291</v>
      </c>
      <c r="F75" s="6" t="s">
        <v>191</v>
      </c>
      <c r="G75" s="132">
        <v>350</v>
      </c>
      <c r="H75" s="131">
        <v>984</v>
      </c>
      <c r="I75" s="132">
        <v>930</v>
      </c>
      <c r="J75" s="132">
        <f t="shared" si="2"/>
        <v>265.71428571428572</v>
      </c>
      <c r="K75" s="132">
        <v>0</v>
      </c>
    </row>
    <row r="76" spans="2:11" x14ac:dyDescent="0.3">
      <c r="B76" s="6"/>
      <c r="C76" s="6"/>
      <c r="D76" s="6"/>
      <c r="E76" s="6">
        <v>3294</v>
      </c>
      <c r="F76" s="6" t="s">
        <v>103</v>
      </c>
      <c r="G76" s="132">
        <v>586.36</v>
      </c>
      <c r="H76" s="131">
        <v>793</v>
      </c>
      <c r="I76" s="132">
        <v>792.59</v>
      </c>
      <c r="J76" s="132">
        <f t="shared" si="2"/>
        <v>135.17122586806741</v>
      </c>
      <c r="K76" s="132">
        <v>0</v>
      </c>
    </row>
    <row r="77" spans="2:11" x14ac:dyDescent="0.3">
      <c r="B77" s="6"/>
      <c r="C77" s="6"/>
      <c r="D77" s="6"/>
      <c r="E77" s="6">
        <v>3295</v>
      </c>
      <c r="F77" s="6" t="s">
        <v>89</v>
      </c>
      <c r="G77" s="132">
        <v>3986.35</v>
      </c>
      <c r="H77" s="131">
        <v>6451</v>
      </c>
      <c r="I77" s="132">
        <v>6012.7</v>
      </c>
      <c r="J77" s="132">
        <f t="shared" si="2"/>
        <v>150.83221493346045</v>
      </c>
      <c r="K77" s="132">
        <v>0</v>
      </c>
    </row>
    <row r="78" spans="2:11" x14ac:dyDescent="0.3">
      <c r="B78" s="6"/>
      <c r="C78" s="6"/>
      <c r="D78" s="6"/>
      <c r="E78" s="6">
        <v>3296</v>
      </c>
      <c r="F78" s="6" t="s">
        <v>90</v>
      </c>
      <c r="G78" s="132">
        <v>435.5</v>
      </c>
      <c r="H78" s="131">
        <v>122</v>
      </c>
      <c r="I78" s="132">
        <v>0</v>
      </c>
      <c r="J78" s="132">
        <v>0</v>
      </c>
      <c r="K78" s="132">
        <v>0</v>
      </c>
    </row>
    <row r="79" spans="2:11" x14ac:dyDescent="0.3">
      <c r="B79" s="6"/>
      <c r="C79" s="6"/>
      <c r="D79" s="6"/>
      <c r="E79" s="6">
        <v>3299</v>
      </c>
      <c r="F79" s="6" t="s">
        <v>81</v>
      </c>
      <c r="G79" s="132">
        <v>4209.6099999999997</v>
      </c>
      <c r="H79" s="131">
        <v>7142</v>
      </c>
      <c r="I79" s="132">
        <v>5422.51</v>
      </c>
      <c r="J79" s="132">
        <f>I79/G79*100</f>
        <v>128.81264535194472</v>
      </c>
      <c r="K79" s="132">
        <v>0</v>
      </c>
    </row>
    <row r="80" spans="2:11" x14ac:dyDescent="0.3">
      <c r="B80" s="14"/>
      <c r="C80" s="186">
        <v>34</v>
      </c>
      <c r="D80" s="14"/>
      <c r="E80" s="14" t="s">
        <v>47</v>
      </c>
      <c r="F80" s="46" t="s">
        <v>82</v>
      </c>
      <c r="G80" s="130">
        <v>864.54</v>
      </c>
      <c r="H80" s="78">
        <v>537</v>
      </c>
      <c r="I80" s="130">
        <v>589.26</v>
      </c>
      <c r="J80" s="130">
        <f>I80/G80*10</f>
        <v>6.8158789645360542</v>
      </c>
      <c r="K80" s="130">
        <f>I80/H80*100</f>
        <v>109.73184357541899</v>
      </c>
    </row>
    <row r="81" spans="2:11" x14ac:dyDescent="0.3">
      <c r="B81" s="48"/>
      <c r="C81" s="48" t="s">
        <v>47</v>
      </c>
      <c r="D81" s="49">
        <v>343</v>
      </c>
      <c r="E81" s="48"/>
      <c r="F81" s="48" t="s">
        <v>83</v>
      </c>
      <c r="G81" s="132">
        <v>864.54</v>
      </c>
      <c r="H81" s="131">
        <v>537</v>
      </c>
      <c r="I81" s="132">
        <v>589.26</v>
      </c>
      <c r="J81" s="130">
        <f>I81/G81*100</f>
        <v>68.158789645360542</v>
      </c>
      <c r="K81" s="132">
        <v>0</v>
      </c>
    </row>
    <row r="82" spans="2:11" x14ac:dyDescent="0.3">
      <c r="B82" s="6"/>
      <c r="C82" s="6"/>
      <c r="D82" s="6" t="s">
        <v>47</v>
      </c>
      <c r="E82" s="6">
        <v>3431</v>
      </c>
      <c r="F82" s="6" t="s">
        <v>84</v>
      </c>
      <c r="G82" s="132">
        <v>454.59</v>
      </c>
      <c r="H82" s="131">
        <v>537</v>
      </c>
      <c r="I82" s="132">
        <v>589.26</v>
      </c>
      <c r="J82" s="132">
        <f>I82/G82*100</f>
        <v>129.62449679931368</v>
      </c>
      <c r="K82" s="132">
        <v>0</v>
      </c>
    </row>
    <row r="83" spans="2:11" x14ac:dyDescent="0.3">
      <c r="B83" s="6"/>
      <c r="C83" s="6"/>
      <c r="D83" s="7"/>
      <c r="E83" s="7">
        <v>3433</v>
      </c>
      <c r="F83" s="6" t="s">
        <v>91</v>
      </c>
      <c r="G83" s="132">
        <v>409.95</v>
      </c>
      <c r="H83" s="131">
        <v>0</v>
      </c>
      <c r="I83" s="132">
        <v>0</v>
      </c>
      <c r="J83" s="132">
        <v>0</v>
      </c>
      <c r="K83" s="132">
        <v>0</v>
      </c>
    </row>
    <row r="84" spans="2:11" ht="26.4" x14ac:dyDescent="0.3">
      <c r="B84" s="14"/>
      <c r="C84" s="186">
        <v>37</v>
      </c>
      <c r="D84" s="45"/>
      <c r="E84" s="45"/>
      <c r="F84" s="46" t="s">
        <v>108</v>
      </c>
      <c r="G84" s="130">
        <v>33184.379999999997</v>
      </c>
      <c r="H84" s="78">
        <v>48772</v>
      </c>
      <c r="I84" s="130">
        <v>48043.9</v>
      </c>
      <c r="J84" s="130">
        <f>I84/G84*100</f>
        <v>144.77865791073995</v>
      </c>
      <c r="K84" s="130">
        <f>I84/H83:H84*100</f>
        <v>98.507135241532026</v>
      </c>
    </row>
    <row r="85" spans="2:11" x14ac:dyDescent="0.3">
      <c r="B85" s="6"/>
      <c r="C85" s="6"/>
      <c r="D85" s="7">
        <v>372</v>
      </c>
      <c r="E85" s="7"/>
      <c r="F85" s="6" t="s">
        <v>109</v>
      </c>
      <c r="G85" s="132">
        <v>33184.379999999997</v>
      </c>
      <c r="H85" s="131">
        <v>48772</v>
      </c>
      <c r="I85" s="132">
        <v>48043.9</v>
      </c>
      <c r="J85" s="132">
        <f>I85/G85*100</f>
        <v>144.77865791073995</v>
      </c>
      <c r="K85" s="132">
        <v>0</v>
      </c>
    </row>
    <row r="86" spans="2:11" x14ac:dyDescent="0.3">
      <c r="B86" s="6"/>
      <c r="C86" s="6"/>
      <c r="D86" s="7"/>
      <c r="E86" s="7">
        <v>3722</v>
      </c>
      <c r="F86" s="6" t="s">
        <v>110</v>
      </c>
      <c r="G86" s="132">
        <v>33184.379999999997</v>
      </c>
      <c r="H86" s="131">
        <v>48772</v>
      </c>
      <c r="I86" s="132">
        <v>48043.9</v>
      </c>
      <c r="J86" s="132">
        <f>I86/G86*100</f>
        <v>144.77865791073995</v>
      </c>
      <c r="K86" s="132">
        <v>0</v>
      </c>
    </row>
    <row r="87" spans="2:11" x14ac:dyDescent="0.3">
      <c r="B87" s="6"/>
      <c r="C87" s="186">
        <v>38</v>
      </c>
      <c r="D87" s="7"/>
      <c r="E87" s="7"/>
      <c r="F87" s="6" t="s">
        <v>111</v>
      </c>
      <c r="G87" s="130">
        <v>1239.8800000000001</v>
      </c>
      <c r="H87" s="78">
        <v>1212</v>
      </c>
      <c r="I87" s="130">
        <v>1211.9000000000001</v>
      </c>
      <c r="J87" s="132">
        <f>I87/G87*100</f>
        <v>97.743329999677385</v>
      </c>
      <c r="K87" s="132">
        <v>0</v>
      </c>
    </row>
    <row r="88" spans="2:11" x14ac:dyDescent="0.3">
      <c r="B88" s="6"/>
      <c r="C88" s="6"/>
      <c r="D88" s="7">
        <v>381</v>
      </c>
      <c r="E88" s="7"/>
      <c r="F88" s="6" t="s">
        <v>56</v>
      </c>
      <c r="G88" s="132">
        <v>1239.8800000000001</v>
      </c>
      <c r="H88" s="131">
        <v>1212</v>
      </c>
      <c r="I88" s="132">
        <v>1211.9000000000001</v>
      </c>
      <c r="J88" s="132">
        <f>I88/G88*100</f>
        <v>97.743329999677385</v>
      </c>
      <c r="K88" s="132">
        <v>0</v>
      </c>
    </row>
    <row r="89" spans="2:11" x14ac:dyDescent="0.3">
      <c r="B89" s="6"/>
      <c r="C89" s="6"/>
      <c r="D89" s="7"/>
      <c r="E89" s="7">
        <v>3812</v>
      </c>
      <c r="F89" s="6" t="s">
        <v>112</v>
      </c>
      <c r="G89" s="132">
        <v>1239.8800000000001</v>
      </c>
      <c r="H89" s="131">
        <v>1212</v>
      </c>
      <c r="I89" s="132">
        <v>1211.9000000000001</v>
      </c>
      <c r="J89" s="132">
        <v>97.74</v>
      </c>
      <c r="K89" s="132">
        <v>0</v>
      </c>
    </row>
    <row r="90" spans="2:11" x14ac:dyDescent="0.3">
      <c r="B90" s="8">
        <v>4</v>
      </c>
      <c r="C90" s="8"/>
      <c r="D90" s="8"/>
      <c r="E90" s="8"/>
      <c r="F90" s="50" t="s">
        <v>6</v>
      </c>
      <c r="G90" s="130">
        <v>36594.559999999998</v>
      </c>
      <c r="H90" s="78">
        <v>43335</v>
      </c>
      <c r="I90" s="130">
        <v>24586.42</v>
      </c>
      <c r="J90" s="130">
        <f>I90/G90*100</f>
        <v>67.185997044369444</v>
      </c>
      <c r="K90" s="130">
        <f>I90/H90*100</f>
        <v>56.735710164993648</v>
      </c>
    </row>
    <row r="91" spans="2:11" ht="26.4" x14ac:dyDescent="0.3">
      <c r="B91" s="48"/>
      <c r="C91" s="48">
        <v>42</v>
      </c>
      <c r="D91" s="48"/>
      <c r="E91" s="48"/>
      <c r="F91" s="50" t="s">
        <v>7</v>
      </c>
      <c r="G91" s="130">
        <v>11880.8</v>
      </c>
      <c r="H91" s="78">
        <v>43335</v>
      </c>
      <c r="I91" s="130">
        <v>24589.42</v>
      </c>
      <c r="J91" s="130">
        <f>I91/G91*100</f>
        <v>206.9677126119453</v>
      </c>
      <c r="K91" s="132">
        <f>I91/H91*100</f>
        <v>56.742632975654786</v>
      </c>
    </row>
    <row r="92" spans="2:11" x14ac:dyDescent="0.3">
      <c r="B92" s="49"/>
      <c r="C92" s="49"/>
      <c r="D92" s="6">
        <v>422</v>
      </c>
      <c r="E92" s="6"/>
      <c r="F92" s="6" t="s">
        <v>85</v>
      </c>
      <c r="G92" s="132">
        <v>11880.8</v>
      </c>
      <c r="H92" s="131">
        <v>9972</v>
      </c>
      <c r="I92" s="132">
        <v>11880.8</v>
      </c>
      <c r="J92" s="130">
        <f>I92/G92*100</f>
        <v>100</v>
      </c>
      <c r="K92" s="130">
        <v>0</v>
      </c>
    </row>
    <row r="93" spans="2:11" x14ac:dyDescent="0.3">
      <c r="B93" s="49"/>
      <c r="C93" s="49" t="s">
        <v>12</v>
      </c>
      <c r="D93" s="6"/>
      <c r="E93" s="6">
        <v>4221</v>
      </c>
      <c r="F93" s="6" t="s">
        <v>86</v>
      </c>
      <c r="G93" s="132">
        <v>2613.16</v>
      </c>
      <c r="H93" s="131">
        <v>9972</v>
      </c>
      <c r="I93" s="132">
        <v>9965.8700000000008</v>
      </c>
      <c r="J93" s="132">
        <f>I93/G93*100</f>
        <v>381.37236143213585</v>
      </c>
      <c r="K93" s="132">
        <v>0</v>
      </c>
    </row>
    <row r="94" spans="2:11" x14ac:dyDescent="0.3">
      <c r="B94" s="49"/>
      <c r="C94" s="49"/>
      <c r="D94" s="6"/>
      <c r="E94" s="6">
        <v>4223</v>
      </c>
      <c r="F94" s="6" t="s">
        <v>192</v>
      </c>
      <c r="G94" s="132">
        <v>4710.28</v>
      </c>
      <c r="H94" s="131">
        <v>0</v>
      </c>
      <c r="I94" s="132">
        <v>0</v>
      </c>
      <c r="J94" s="132">
        <v>0</v>
      </c>
      <c r="K94" s="132">
        <v>0</v>
      </c>
    </row>
    <row r="95" spans="2:11" ht="15" customHeight="1" x14ac:dyDescent="0.3">
      <c r="B95" s="49"/>
      <c r="C95" s="49"/>
      <c r="D95" s="6"/>
      <c r="E95" s="6">
        <v>4225</v>
      </c>
      <c r="F95" s="6" t="s">
        <v>239</v>
      </c>
      <c r="G95" s="132">
        <v>1335.25</v>
      </c>
      <c r="H95" s="131">
        <v>0</v>
      </c>
      <c r="I95" s="132">
        <v>2439.06</v>
      </c>
      <c r="J95" s="132">
        <f>I95/G95*100</f>
        <v>182.66691630780753</v>
      </c>
      <c r="K95" s="132">
        <v>0</v>
      </c>
    </row>
    <row r="96" spans="2:11" x14ac:dyDescent="0.3">
      <c r="B96" s="49"/>
      <c r="C96" s="49"/>
      <c r="D96" s="6"/>
      <c r="E96" s="6">
        <v>4227</v>
      </c>
      <c r="F96" s="6" t="s">
        <v>193</v>
      </c>
      <c r="G96" s="132">
        <v>3222.11</v>
      </c>
      <c r="H96" s="131">
        <v>0</v>
      </c>
      <c r="I96" s="132">
        <v>0</v>
      </c>
      <c r="J96" s="132">
        <v>0</v>
      </c>
      <c r="K96" s="132">
        <v>0</v>
      </c>
    </row>
    <row r="97" spans="2:11" ht="18" customHeight="1" x14ac:dyDescent="0.3">
      <c r="B97" s="10" t="s">
        <v>47</v>
      </c>
      <c r="C97" s="58"/>
      <c r="D97" s="58">
        <v>424</v>
      </c>
      <c r="E97" s="58"/>
      <c r="F97" s="13" t="s">
        <v>92</v>
      </c>
      <c r="G97" s="132">
        <v>24713.759999999998</v>
      </c>
      <c r="H97" s="131">
        <v>33363</v>
      </c>
      <c r="I97" s="132">
        <v>12181.49</v>
      </c>
      <c r="J97" s="132">
        <f>I97/G97*100</f>
        <v>49.290314383566084</v>
      </c>
      <c r="K97" s="132">
        <v>0</v>
      </c>
    </row>
    <row r="98" spans="2:11" x14ac:dyDescent="0.3">
      <c r="B98" s="9"/>
      <c r="C98" s="9" t="s">
        <v>47</v>
      </c>
      <c r="D98" s="9" t="s">
        <v>47</v>
      </c>
      <c r="E98" s="9">
        <v>4241</v>
      </c>
      <c r="F98" s="13" t="s">
        <v>92</v>
      </c>
      <c r="G98" s="132">
        <v>24713.759999999998</v>
      </c>
      <c r="H98" s="131">
        <v>33363</v>
      </c>
      <c r="I98" s="132">
        <v>12181.49</v>
      </c>
      <c r="J98" s="132">
        <f>I98/G98*100</f>
        <v>49.290314383566084</v>
      </c>
      <c r="K98" s="132">
        <v>0</v>
      </c>
    </row>
    <row r="99" spans="2:11" x14ac:dyDescent="0.3">
      <c r="B99" s="9"/>
      <c r="C99" s="9" t="s">
        <v>12</v>
      </c>
      <c r="D99" s="6"/>
      <c r="E99" s="6" t="s">
        <v>47</v>
      </c>
      <c r="F99" s="6" t="s">
        <v>47</v>
      </c>
      <c r="G99" s="132"/>
      <c r="H99" s="131"/>
      <c r="I99" s="132"/>
      <c r="J99" s="132"/>
      <c r="K99" s="132"/>
    </row>
    <row r="102" spans="2:11" x14ac:dyDescent="0.3">
      <c r="B102" s="25"/>
      <c r="C102" s="25"/>
      <c r="D102" s="25"/>
      <c r="E102" s="25"/>
      <c r="F102" s="25"/>
      <c r="G102" s="25"/>
      <c r="H102" s="25"/>
      <c r="I102" s="25"/>
      <c r="J102" s="25"/>
      <c r="K102" s="25"/>
    </row>
    <row r="103" spans="2:11" x14ac:dyDescent="0.3">
      <c r="B103" s="25"/>
      <c r="C103" s="25"/>
      <c r="D103" s="25"/>
      <c r="E103" s="25"/>
      <c r="F103" s="25"/>
      <c r="G103" s="25"/>
      <c r="H103" s="25"/>
      <c r="I103" s="25"/>
      <c r="J103" s="25"/>
      <c r="K103" s="25"/>
    </row>
    <row r="104" spans="2:11" x14ac:dyDescent="0.3">
      <c r="B104" s="25"/>
      <c r="C104" s="25"/>
      <c r="D104" s="25"/>
      <c r="E104" s="25"/>
      <c r="F104" s="25"/>
      <c r="G104" s="25"/>
      <c r="H104" s="25"/>
      <c r="I104" s="25"/>
      <c r="J104" s="25"/>
      <c r="K104" s="25"/>
    </row>
  </sheetData>
  <mergeCells count="12">
    <mergeCell ref="B1:K1"/>
    <mergeCell ref="B2:K2"/>
    <mergeCell ref="B4:K4"/>
    <mergeCell ref="B6:K6"/>
    <mergeCell ref="B40:F40"/>
    <mergeCell ref="B9:F9"/>
    <mergeCell ref="B39:F39"/>
    <mergeCell ref="B8:F8"/>
    <mergeCell ref="B7:K7"/>
    <mergeCell ref="B5:K5"/>
    <mergeCell ref="B38:K38"/>
    <mergeCell ref="B3:K3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J48"/>
  <sheetViews>
    <sheetView zoomScale="130" zoomScaleNormal="130" workbookViewId="0">
      <selection activeCell="E12" sqref="E12"/>
    </sheetView>
  </sheetViews>
  <sheetFormatPr defaultRowHeight="14.4" x14ac:dyDescent="0.3"/>
  <cols>
    <col min="2" max="2" width="37.6640625" customWidth="1"/>
    <col min="3" max="5" width="25.33203125" customWidth="1"/>
    <col min="6" max="7" width="15.6640625" customWidth="1"/>
  </cols>
  <sheetData>
    <row r="1" spans="2:7" ht="17.399999999999999" x14ac:dyDescent="0.3">
      <c r="B1" s="3"/>
      <c r="C1" s="4"/>
      <c r="D1" s="3"/>
      <c r="E1" s="4"/>
      <c r="F1" s="4"/>
      <c r="G1" s="4"/>
    </row>
    <row r="2" spans="2:7" ht="15.75" customHeight="1" x14ac:dyDescent="0.3">
      <c r="B2" s="194" t="s">
        <v>31</v>
      </c>
      <c r="C2" s="194"/>
      <c r="D2" s="194"/>
      <c r="E2" s="194"/>
      <c r="F2" s="194"/>
      <c r="G2" s="194"/>
    </row>
    <row r="3" spans="2:7" ht="17.399999999999999" x14ac:dyDescent="0.3">
      <c r="B3" s="39"/>
      <c r="C3" s="40"/>
      <c r="D3" s="39"/>
      <c r="E3" s="40"/>
      <c r="F3" s="40"/>
      <c r="G3" s="40"/>
    </row>
    <row r="4" spans="2:7" ht="33.75" customHeight="1" x14ac:dyDescent="0.3">
      <c r="B4" s="29" t="s">
        <v>8</v>
      </c>
      <c r="C4" s="29" t="s">
        <v>232</v>
      </c>
      <c r="D4" s="29" t="s">
        <v>227</v>
      </c>
      <c r="E4" s="29" t="s">
        <v>234</v>
      </c>
      <c r="F4" s="29" t="s">
        <v>19</v>
      </c>
      <c r="G4" s="29" t="s">
        <v>36</v>
      </c>
    </row>
    <row r="5" spans="2:7" x14ac:dyDescent="0.3">
      <c r="B5" s="29">
        <v>1</v>
      </c>
      <c r="C5" s="100">
        <v>2</v>
      </c>
      <c r="D5" s="100">
        <v>3</v>
      </c>
      <c r="E5" s="100">
        <v>4</v>
      </c>
      <c r="F5" s="100" t="s">
        <v>254</v>
      </c>
      <c r="G5" s="31" t="s">
        <v>253</v>
      </c>
    </row>
    <row r="6" spans="2:7" x14ac:dyDescent="0.3">
      <c r="B6" s="48" t="s">
        <v>33</v>
      </c>
      <c r="C6" s="183">
        <v>1908868.62</v>
      </c>
      <c r="D6" s="180">
        <v>2425147</v>
      </c>
      <c r="E6" s="78">
        <v>2320483.62</v>
      </c>
      <c r="F6" s="55">
        <f>E6/C6*100</f>
        <v>121.56329648291877</v>
      </c>
      <c r="G6" s="55">
        <f>E6/D6*100</f>
        <v>95.684245944678821</v>
      </c>
    </row>
    <row r="7" spans="2:7" x14ac:dyDescent="0.3">
      <c r="B7" s="48" t="s">
        <v>14</v>
      </c>
      <c r="C7" s="130">
        <v>226329.92</v>
      </c>
      <c r="D7" s="78">
        <v>337497</v>
      </c>
      <c r="E7" s="130">
        <v>291880.56</v>
      </c>
      <c r="F7" s="55">
        <f>E7/C7*100</f>
        <v>128.96242794589418</v>
      </c>
      <c r="G7" s="55">
        <f>E7/D7*100</f>
        <v>86.483897634645643</v>
      </c>
    </row>
    <row r="8" spans="2:7" x14ac:dyDescent="0.3">
      <c r="B8" s="16" t="s">
        <v>15</v>
      </c>
      <c r="C8" s="132">
        <v>134944.60999999999</v>
      </c>
      <c r="D8" s="131">
        <v>240554</v>
      </c>
      <c r="E8" s="132">
        <v>194942.56</v>
      </c>
      <c r="F8" s="57">
        <f>E8/C8*100</f>
        <v>144.46116817855861</v>
      </c>
      <c r="G8" s="57">
        <f>E8/D8*100</f>
        <v>81.039001637885875</v>
      </c>
    </row>
    <row r="9" spans="2:7" x14ac:dyDescent="0.3">
      <c r="B9" s="16" t="s">
        <v>260</v>
      </c>
      <c r="C9" s="132">
        <v>91327.91</v>
      </c>
      <c r="D9" s="131">
        <v>96943</v>
      </c>
      <c r="E9" s="132">
        <v>96938</v>
      </c>
      <c r="F9" s="57">
        <f>E9/C9*100</f>
        <v>106.14279906328743</v>
      </c>
      <c r="G9" s="57">
        <f>E9/D8:D9*100</f>
        <v>99.994842330028987</v>
      </c>
    </row>
    <row r="10" spans="2:7" x14ac:dyDescent="0.3">
      <c r="B10" s="17" t="s">
        <v>16</v>
      </c>
      <c r="C10" s="132"/>
      <c r="D10" s="131"/>
      <c r="E10" s="132"/>
      <c r="F10" s="57" t="s">
        <v>47</v>
      </c>
      <c r="G10" s="57"/>
    </row>
    <row r="11" spans="2:7" x14ac:dyDescent="0.3">
      <c r="B11" s="48" t="s">
        <v>17</v>
      </c>
      <c r="C11" s="130">
        <v>0.01</v>
      </c>
      <c r="D11" s="78">
        <v>4571</v>
      </c>
      <c r="E11" s="130">
        <v>2350.0500000000002</v>
      </c>
      <c r="F11" s="177" t="e">
        <f>E11/C10*100</f>
        <v>#DIV/0!</v>
      </c>
      <c r="G11" s="55">
        <f>E11/D11*100</f>
        <v>51.412163640341291</v>
      </c>
    </row>
    <row r="12" spans="2:7" x14ac:dyDescent="0.3">
      <c r="B12" s="59" t="s">
        <v>18</v>
      </c>
      <c r="C12" s="132">
        <v>0.01</v>
      </c>
      <c r="D12" s="190">
        <v>4571</v>
      </c>
      <c r="E12" s="132">
        <v>2350.0500000000002</v>
      </c>
      <c r="F12" s="57">
        <v>0</v>
      </c>
      <c r="G12" s="57">
        <f>E12/D12*100</f>
        <v>51.412163640341291</v>
      </c>
    </row>
    <row r="13" spans="2:7" x14ac:dyDescent="0.3">
      <c r="B13" s="17" t="s">
        <v>16</v>
      </c>
      <c r="C13" s="132"/>
      <c r="D13" s="190"/>
      <c r="E13" s="132"/>
      <c r="F13" s="57"/>
      <c r="G13" s="57"/>
    </row>
    <row r="14" spans="2:7" x14ac:dyDescent="0.3">
      <c r="B14" s="48" t="s">
        <v>93</v>
      </c>
      <c r="C14" s="130">
        <v>1897.84</v>
      </c>
      <c r="D14" s="80">
        <v>2671</v>
      </c>
      <c r="E14" s="130">
        <v>1674.9</v>
      </c>
      <c r="F14" s="55">
        <f>E14/C14*100</f>
        <v>88.252961261223291</v>
      </c>
      <c r="G14" s="55">
        <f>E14/D14*100</f>
        <v>62.706851366529392</v>
      </c>
    </row>
    <row r="15" spans="2:7" x14ac:dyDescent="0.3">
      <c r="B15" s="59" t="s">
        <v>134</v>
      </c>
      <c r="C15" s="132">
        <v>1897.84</v>
      </c>
      <c r="D15" s="190">
        <v>2671</v>
      </c>
      <c r="E15" s="132">
        <v>1674.9</v>
      </c>
      <c r="F15" s="57">
        <f>E15/C15*100</f>
        <v>88.252961261223291</v>
      </c>
      <c r="G15" s="57">
        <f>E15/D15*100</f>
        <v>62.706851366529392</v>
      </c>
    </row>
    <row r="16" spans="2:7" x14ac:dyDescent="0.3">
      <c r="B16" s="17" t="s">
        <v>16</v>
      </c>
      <c r="C16" s="132"/>
      <c r="D16" s="190"/>
      <c r="E16" s="132"/>
      <c r="F16" s="57"/>
      <c r="G16" s="57"/>
    </row>
    <row r="17" spans="2:10" x14ac:dyDescent="0.3">
      <c r="B17" s="48" t="s">
        <v>94</v>
      </c>
      <c r="C17" s="130">
        <f>C18+C19+C20</f>
        <v>1671821.13</v>
      </c>
      <c r="D17" s="80">
        <v>2080080</v>
      </c>
      <c r="E17" s="130">
        <v>2024578.11</v>
      </c>
      <c r="F17" s="55">
        <f>E17/C17*100</f>
        <v>121.10016279074067</v>
      </c>
      <c r="G17" s="55">
        <f>E17/D17*100</f>
        <v>97.331742529133507</v>
      </c>
    </row>
    <row r="18" spans="2:10" ht="32.25" customHeight="1" x14ac:dyDescent="0.3">
      <c r="B18" s="59" t="s">
        <v>194</v>
      </c>
      <c r="C18" s="132">
        <v>0</v>
      </c>
      <c r="D18" s="190">
        <v>0</v>
      </c>
      <c r="E18" s="132">
        <v>0</v>
      </c>
      <c r="F18" s="57">
        <v>0</v>
      </c>
      <c r="G18" s="57">
        <v>0</v>
      </c>
    </row>
    <row r="19" spans="2:10" ht="15.75" customHeight="1" x14ac:dyDescent="0.3">
      <c r="B19" s="59" t="s">
        <v>132</v>
      </c>
      <c r="C19" s="132">
        <v>1670911.13</v>
      </c>
      <c r="D19" s="190">
        <v>2078562</v>
      </c>
      <c r="E19" s="132">
        <v>2017415.51</v>
      </c>
      <c r="F19" s="57">
        <f>E19/C19*100</f>
        <v>120.73745118928019</v>
      </c>
      <c r="G19" s="57">
        <f>E19/D19*100</f>
        <v>97.058231123247708</v>
      </c>
    </row>
    <row r="20" spans="2:10" ht="15.75" customHeight="1" x14ac:dyDescent="0.3">
      <c r="B20" s="59" t="s">
        <v>133</v>
      </c>
      <c r="C20" s="132">
        <v>910</v>
      </c>
      <c r="D20" s="190">
        <v>1145</v>
      </c>
      <c r="E20" s="132">
        <v>1256.8</v>
      </c>
      <c r="F20" s="57">
        <f>E20/C20*100</f>
        <v>138.1098901098901</v>
      </c>
      <c r="G20" s="57">
        <f>E20/D20*100</f>
        <v>109.76419213973799</v>
      </c>
    </row>
    <row r="21" spans="2:10" ht="15.75" customHeight="1" x14ac:dyDescent="0.3">
      <c r="B21" s="17" t="s">
        <v>198</v>
      </c>
      <c r="C21" s="132">
        <v>132.69999999999999</v>
      </c>
      <c r="D21" s="131">
        <v>373</v>
      </c>
      <c r="E21" s="132">
        <v>5905.8</v>
      </c>
      <c r="F21" s="57">
        <f>E21/C21*100</f>
        <v>4450.489826676715</v>
      </c>
      <c r="G21" s="57">
        <f>E21/D21*100</f>
        <v>1583.3243967828419</v>
      </c>
    </row>
    <row r="22" spans="2:10" x14ac:dyDescent="0.3">
      <c r="B22" s="17"/>
      <c r="C22" s="134"/>
      <c r="D22" s="131"/>
      <c r="E22" s="134"/>
      <c r="F22" s="57"/>
      <c r="G22" s="57"/>
    </row>
    <row r="23" spans="2:10" x14ac:dyDescent="0.3">
      <c r="B23" s="49" t="s">
        <v>196</v>
      </c>
      <c r="C23" s="132">
        <v>6168.66</v>
      </c>
      <c r="D23" s="131">
        <v>701</v>
      </c>
      <c r="E23" s="132">
        <v>0</v>
      </c>
      <c r="F23" s="177">
        <v>0</v>
      </c>
      <c r="G23" s="57">
        <v>0</v>
      </c>
    </row>
    <row r="24" spans="2:10" x14ac:dyDescent="0.3">
      <c r="B24" s="23" t="s">
        <v>199</v>
      </c>
      <c r="C24" s="132">
        <v>6168.66</v>
      </c>
      <c r="D24" s="131">
        <v>701</v>
      </c>
      <c r="E24" s="132">
        <v>0</v>
      </c>
      <c r="F24" s="177">
        <f>E24/C23*100</f>
        <v>0</v>
      </c>
      <c r="G24" s="60">
        <v>0</v>
      </c>
    </row>
    <row r="25" spans="2:10" x14ac:dyDescent="0.3">
      <c r="B25" s="59"/>
      <c r="C25" s="135"/>
      <c r="D25" s="191"/>
      <c r="E25" s="135"/>
      <c r="F25" s="60"/>
      <c r="G25" s="23"/>
    </row>
    <row r="26" spans="2:10" x14ac:dyDescent="0.3">
      <c r="B26" s="48" t="s">
        <v>34</v>
      </c>
      <c r="C26" s="130">
        <v>1931133.13</v>
      </c>
      <c r="D26" s="180">
        <v>2425147</v>
      </c>
      <c r="E26" s="183">
        <v>2323282.33</v>
      </c>
      <c r="F26" s="174">
        <f>E26/C26*100</f>
        <v>120.30668905773474</v>
      </c>
      <c r="G26" s="53">
        <f>E26/D26*100</f>
        <v>95.799649670720996</v>
      </c>
    </row>
    <row r="27" spans="2:10" x14ac:dyDescent="0.3">
      <c r="B27" s="48" t="s">
        <v>14</v>
      </c>
      <c r="C27" s="137">
        <v>247888.55</v>
      </c>
      <c r="D27" s="182">
        <v>337497</v>
      </c>
      <c r="E27" s="137">
        <v>312028.12</v>
      </c>
      <c r="F27" s="178">
        <f>E27/C27*100</f>
        <v>125.87435764983901</v>
      </c>
      <c r="G27" s="53">
        <f>E27/D27*100</f>
        <v>92.453598106057228</v>
      </c>
    </row>
    <row r="28" spans="2:10" x14ac:dyDescent="0.3">
      <c r="B28" s="16" t="s">
        <v>15</v>
      </c>
      <c r="C28" s="132">
        <v>156560.64000000001</v>
      </c>
      <c r="D28" s="131">
        <v>240554</v>
      </c>
      <c r="E28" s="132">
        <v>215090.12</v>
      </c>
      <c r="F28" s="178">
        <f>E27/C27*100</f>
        <v>125.87435764983901</v>
      </c>
      <c r="G28" s="52">
        <f>E28/D28*100</f>
        <v>89.414484897361916</v>
      </c>
    </row>
    <row r="29" spans="2:10" x14ac:dyDescent="0.3">
      <c r="B29" s="16" t="s">
        <v>225</v>
      </c>
      <c r="C29" s="132">
        <v>91327.91</v>
      </c>
      <c r="D29" s="131">
        <v>96943</v>
      </c>
      <c r="E29" s="132">
        <v>96938</v>
      </c>
      <c r="F29" s="52">
        <f>E28/C28*100</f>
        <v>137.38454313932286</v>
      </c>
      <c r="G29" s="52">
        <f>E29/D29*100</f>
        <v>99.994842330028987</v>
      </c>
    </row>
    <row r="30" spans="2:10" ht="15" customHeight="1" x14ac:dyDescent="0.3">
      <c r="B30" s="17" t="s">
        <v>16</v>
      </c>
      <c r="C30" s="132"/>
      <c r="D30" s="131"/>
      <c r="E30" s="132"/>
      <c r="F30" s="52"/>
      <c r="G30" s="52"/>
      <c r="H30" s="25"/>
      <c r="I30" s="25"/>
      <c r="J30" s="25"/>
    </row>
    <row r="31" spans="2:10" x14ac:dyDescent="0.3">
      <c r="B31" s="48" t="s">
        <v>17</v>
      </c>
      <c r="C31" s="130">
        <v>4458.3</v>
      </c>
      <c r="D31" s="78">
        <v>4571</v>
      </c>
      <c r="E31" s="130">
        <v>4456.99</v>
      </c>
      <c r="F31" s="179">
        <f>E31/C31*100</f>
        <v>99.970616602740947</v>
      </c>
      <c r="G31" s="53">
        <f>E31/D31*100</f>
        <v>97.505797418507981</v>
      </c>
      <c r="H31" s="25"/>
      <c r="I31" s="25"/>
      <c r="J31" s="25"/>
    </row>
    <row r="32" spans="2:10" x14ac:dyDescent="0.3">
      <c r="B32" s="59" t="s">
        <v>18</v>
      </c>
      <c r="C32" s="132">
        <v>4458.3</v>
      </c>
      <c r="D32" s="131">
        <v>4571</v>
      </c>
      <c r="E32" s="132">
        <v>4456.99</v>
      </c>
      <c r="F32" s="178">
        <v>99.97</v>
      </c>
      <c r="G32" s="52">
        <f>E32/D32*100</f>
        <v>97.505797418507981</v>
      </c>
      <c r="H32" s="25"/>
      <c r="I32" s="25"/>
      <c r="J32" s="25"/>
    </row>
    <row r="33" spans="2:7" x14ac:dyDescent="0.3">
      <c r="B33" s="59"/>
      <c r="C33" s="132"/>
      <c r="D33" s="131"/>
      <c r="E33" s="132"/>
      <c r="F33" s="52">
        <v>0</v>
      </c>
      <c r="G33" s="52"/>
    </row>
    <row r="34" spans="2:7" x14ac:dyDescent="0.3">
      <c r="B34" s="50" t="s">
        <v>93</v>
      </c>
      <c r="C34" s="130">
        <v>834.92</v>
      </c>
      <c r="D34" s="78">
        <v>2671</v>
      </c>
      <c r="E34" s="130">
        <v>547.82000000000005</v>
      </c>
      <c r="F34" s="179">
        <f>E34/C34*100</f>
        <v>65.613471949408336</v>
      </c>
      <c r="G34" s="53">
        <f>E34/D34*100</f>
        <v>20.509921377761138</v>
      </c>
    </row>
    <row r="35" spans="2:7" x14ac:dyDescent="0.3">
      <c r="B35" s="59" t="s">
        <v>135</v>
      </c>
      <c r="C35" s="132">
        <v>834.92</v>
      </c>
      <c r="D35" s="131">
        <v>2671</v>
      </c>
      <c r="E35" s="132">
        <v>547.82000000000005</v>
      </c>
      <c r="F35" s="178">
        <f>E34/C34*100</f>
        <v>65.613471949408336</v>
      </c>
      <c r="G35" s="52">
        <v>20.51</v>
      </c>
    </row>
    <row r="36" spans="2:7" x14ac:dyDescent="0.3">
      <c r="B36" s="17" t="s">
        <v>16</v>
      </c>
      <c r="C36" s="132"/>
      <c r="D36" s="131"/>
      <c r="E36" s="132"/>
      <c r="F36" s="52"/>
      <c r="G36" s="52"/>
    </row>
    <row r="37" spans="2:7" x14ac:dyDescent="0.3">
      <c r="B37" s="48" t="s">
        <v>94</v>
      </c>
      <c r="C37" s="130">
        <v>1671782.7</v>
      </c>
      <c r="D37" s="78">
        <v>2079707</v>
      </c>
      <c r="E37" s="130">
        <v>2005549.99</v>
      </c>
      <c r="F37" s="179">
        <f>E37/C37*100</f>
        <v>119.96475319429972</v>
      </c>
      <c r="G37" s="53">
        <f>E37/D37*100</f>
        <v>96.434256844834394</v>
      </c>
    </row>
    <row r="38" spans="2:7" ht="26.4" x14ac:dyDescent="0.3">
      <c r="B38" s="59" t="s">
        <v>194</v>
      </c>
      <c r="C38" s="132">
        <v>8297.7999999999993</v>
      </c>
      <c r="D38" s="131">
        <v>0</v>
      </c>
      <c r="E38" s="132">
        <v>0</v>
      </c>
      <c r="F38" s="53">
        <v>0</v>
      </c>
      <c r="G38" s="52">
        <v>0</v>
      </c>
    </row>
    <row r="39" spans="2:7" x14ac:dyDescent="0.3">
      <c r="B39" s="59" t="s">
        <v>132</v>
      </c>
      <c r="C39" s="132">
        <v>1656419.93</v>
      </c>
      <c r="D39" s="131">
        <v>2078562</v>
      </c>
      <c r="E39" s="132">
        <v>2004259.46</v>
      </c>
      <c r="F39" s="52">
        <f>E39/C39*100</f>
        <v>120.99947746946029</v>
      </c>
      <c r="G39" s="52">
        <f>E39/D39*100</f>
        <v>96.425291138777666</v>
      </c>
    </row>
    <row r="40" spans="2:7" x14ac:dyDescent="0.3">
      <c r="B40" s="59" t="s">
        <v>133</v>
      </c>
      <c r="C40" s="137">
        <v>4318.13</v>
      </c>
      <c r="D40" s="182">
        <v>1145</v>
      </c>
      <c r="E40" s="132">
        <v>1290.53</v>
      </c>
      <c r="F40" s="52">
        <f>E39/C39*100</f>
        <v>120.99947746946029</v>
      </c>
      <c r="G40" s="178">
        <f>E40/D40*100</f>
        <v>112.71004366812227</v>
      </c>
    </row>
    <row r="41" spans="2:7" x14ac:dyDescent="0.3">
      <c r="B41" s="17" t="s">
        <v>195</v>
      </c>
      <c r="C41" s="132">
        <v>238.86</v>
      </c>
      <c r="D41" s="131">
        <v>0</v>
      </c>
      <c r="E41" s="132">
        <v>0</v>
      </c>
      <c r="F41" s="178">
        <v>0</v>
      </c>
      <c r="G41" s="52">
        <v>0</v>
      </c>
    </row>
    <row r="42" spans="2:7" x14ac:dyDescent="0.3">
      <c r="B42" s="17"/>
      <c r="C42" s="134"/>
      <c r="D42" s="131"/>
      <c r="E42" s="134"/>
      <c r="F42" s="52" t="s">
        <v>47</v>
      </c>
      <c r="G42" s="52"/>
    </row>
    <row r="43" spans="2:7" x14ac:dyDescent="0.3">
      <c r="B43" s="114" t="s">
        <v>196</v>
      </c>
      <c r="C43" s="176">
        <v>6168.66</v>
      </c>
      <c r="D43" s="171">
        <v>701</v>
      </c>
      <c r="E43" s="176">
        <v>699.41</v>
      </c>
      <c r="F43" s="179">
        <f>E43/C43*100</f>
        <v>11.338118813486235</v>
      </c>
      <c r="G43" s="179">
        <f>E43/D43*100</f>
        <v>99.773181169757493</v>
      </c>
    </row>
    <row r="44" spans="2:7" x14ac:dyDescent="0.3">
      <c r="B44" s="17" t="s">
        <v>197</v>
      </c>
      <c r="C44" s="132">
        <v>6168.66</v>
      </c>
      <c r="D44" s="131">
        <v>701</v>
      </c>
      <c r="E44" s="132">
        <v>699.41</v>
      </c>
      <c r="F44" s="52">
        <v>11.34</v>
      </c>
      <c r="G44" s="52">
        <v>99.77</v>
      </c>
    </row>
    <row r="45" spans="2:7" x14ac:dyDescent="0.3">
      <c r="B45" s="49" t="s">
        <v>47</v>
      </c>
      <c r="C45" s="134"/>
      <c r="D45" s="138"/>
      <c r="E45" s="134"/>
      <c r="F45" s="52"/>
      <c r="G45" s="23"/>
    </row>
    <row r="46" spans="2:7" x14ac:dyDescent="0.3">
      <c r="C46" s="140"/>
      <c r="D46" s="139"/>
      <c r="E46" s="140"/>
    </row>
    <row r="47" spans="2:7" x14ac:dyDescent="0.3">
      <c r="C47" s="139"/>
      <c r="D47" s="139"/>
      <c r="E47" s="139"/>
    </row>
    <row r="48" spans="2:7" x14ac:dyDescent="0.3">
      <c r="C48" s="139"/>
      <c r="D48" s="139"/>
      <c r="E48" s="139"/>
    </row>
  </sheetData>
  <mergeCells count="1">
    <mergeCell ref="B2:G2"/>
  </mergeCells>
  <pageMargins left="0.7" right="0.7" top="0.75" bottom="0.75" header="0.3" footer="0.3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13"/>
  <sheetViews>
    <sheetView workbookViewId="0">
      <selection activeCell="E13" sqref="E13"/>
    </sheetView>
  </sheetViews>
  <sheetFormatPr defaultRowHeight="14.4" x14ac:dyDescent="0.3"/>
  <cols>
    <col min="2" max="2" width="37.6640625" customWidth="1"/>
    <col min="3" max="5" width="25.33203125" customWidth="1"/>
    <col min="6" max="7" width="15.6640625" customWidth="1"/>
  </cols>
  <sheetData>
    <row r="1" spans="2:7" ht="17.399999999999999" x14ac:dyDescent="0.3">
      <c r="B1" s="12"/>
      <c r="C1" s="4"/>
      <c r="D1" s="12"/>
      <c r="E1" s="4"/>
      <c r="F1" s="4"/>
      <c r="G1" s="4"/>
    </row>
    <row r="2" spans="2:7" ht="15.75" customHeight="1" x14ac:dyDescent="0.3">
      <c r="B2" s="194" t="s">
        <v>32</v>
      </c>
      <c r="C2" s="194"/>
      <c r="D2" s="194"/>
      <c r="E2" s="194"/>
      <c r="F2" s="194"/>
      <c r="G2" s="194"/>
    </row>
    <row r="3" spans="2:7" ht="17.399999999999999" x14ac:dyDescent="0.3">
      <c r="B3" s="39"/>
      <c r="C3" s="40"/>
      <c r="D3" s="39"/>
      <c r="E3" s="40"/>
      <c r="F3" s="40"/>
      <c r="G3" s="40"/>
    </row>
    <row r="4" spans="2:7" ht="26.4" x14ac:dyDescent="0.3">
      <c r="B4" s="29" t="s">
        <v>8</v>
      </c>
      <c r="C4" s="29" t="s">
        <v>235</v>
      </c>
      <c r="D4" s="29" t="s">
        <v>227</v>
      </c>
      <c r="E4" s="29" t="s">
        <v>236</v>
      </c>
      <c r="F4" s="29" t="s">
        <v>19</v>
      </c>
      <c r="G4" s="29" t="s">
        <v>36</v>
      </c>
    </row>
    <row r="5" spans="2:7" x14ac:dyDescent="0.3">
      <c r="B5" s="31">
        <v>1</v>
      </c>
      <c r="C5" s="31">
        <v>5</v>
      </c>
      <c r="D5" s="31">
        <v>3</v>
      </c>
      <c r="E5" s="31">
        <v>5</v>
      </c>
      <c r="F5" s="31" t="s">
        <v>28</v>
      </c>
      <c r="G5" s="31" t="s">
        <v>104</v>
      </c>
    </row>
    <row r="6" spans="2:7" ht="15.75" customHeight="1" x14ac:dyDescent="0.3">
      <c r="B6" s="5" t="s">
        <v>34</v>
      </c>
      <c r="C6" s="130">
        <v>1931133.13</v>
      </c>
      <c r="D6" s="78">
        <v>2425147</v>
      </c>
      <c r="E6" s="130">
        <v>2323282.33</v>
      </c>
      <c r="F6" s="55">
        <f>E6/C6*100</f>
        <v>120.30668905773474</v>
      </c>
      <c r="G6" s="55">
        <f>E6/D6*100</f>
        <v>95.799649670720996</v>
      </c>
    </row>
    <row r="7" spans="2:7" ht="15.75" customHeight="1" x14ac:dyDescent="0.3">
      <c r="B7" s="5" t="s">
        <v>95</v>
      </c>
      <c r="C7" s="130">
        <v>1931133.13</v>
      </c>
      <c r="D7" s="78">
        <v>2425147</v>
      </c>
      <c r="E7" s="130">
        <v>2323282.33</v>
      </c>
      <c r="F7" s="55">
        <f>E7/C7*100</f>
        <v>120.30668905773474</v>
      </c>
      <c r="G7" s="55">
        <f>E7/D7*100</f>
        <v>95.799649670720996</v>
      </c>
    </row>
    <row r="8" spans="2:7" x14ac:dyDescent="0.3">
      <c r="B8" s="11" t="s">
        <v>113</v>
      </c>
      <c r="C8" s="132">
        <v>1931133.13</v>
      </c>
      <c r="D8" s="131">
        <v>2425147</v>
      </c>
      <c r="E8" s="132">
        <v>2323282.33</v>
      </c>
      <c r="F8" s="57">
        <f>E8/C8*100</f>
        <v>120.30668905773474</v>
      </c>
      <c r="G8" s="57">
        <f>E8/D8*100</f>
        <v>95.799649670720996</v>
      </c>
    </row>
    <row r="9" spans="2:7" x14ac:dyDescent="0.3">
      <c r="B9" s="10" t="s">
        <v>12</v>
      </c>
      <c r="C9" s="52"/>
      <c r="D9" s="43"/>
      <c r="E9" s="52"/>
      <c r="F9" s="52"/>
      <c r="G9" s="52"/>
    </row>
    <row r="11" spans="2:7" x14ac:dyDescent="0.3">
      <c r="B11" s="25"/>
      <c r="C11" s="25"/>
      <c r="D11" s="25"/>
      <c r="E11" s="25"/>
      <c r="F11" s="25"/>
      <c r="G11" s="25"/>
    </row>
    <row r="12" spans="2:7" x14ac:dyDescent="0.3">
      <c r="B12" s="25"/>
      <c r="C12" s="25"/>
      <c r="D12" s="25"/>
      <c r="E12" s="25"/>
      <c r="F12" s="25"/>
      <c r="G12" s="25"/>
    </row>
    <row r="13" spans="2:7" x14ac:dyDescent="0.3">
      <c r="B13" s="25"/>
      <c r="C13" s="25"/>
      <c r="D13" s="25"/>
      <c r="E13" s="25"/>
      <c r="F13" s="25"/>
      <c r="G13" s="25"/>
    </row>
  </sheetData>
  <mergeCells count="1">
    <mergeCell ref="B2:G2"/>
  </mergeCells>
  <pageMargins left="0.7" right="0.7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J207"/>
  <sheetViews>
    <sheetView tabSelected="1" topLeftCell="B1" zoomScale="120" zoomScaleNormal="120" workbookViewId="0">
      <selection activeCell="H184" sqref="H184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25.44140625" customWidth="1"/>
    <col min="5" max="5" width="39" customWidth="1"/>
    <col min="6" max="8" width="24.33203125" customWidth="1"/>
    <col min="9" max="9" width="15.6640625" customWidth="1"/>
    <col min="10" max="10" width="24.33203125" customWidth="1"/>
  </cols>
  <sheetData>
    <row r="1" spans="2:10" ht="17.399999999999999" x14ac:dyDescent="0.3">
      <c r="B1" s="3"/>
      <c r="C1" s="3"/>
      <c r="D1" s="3"/>
      <c r="E1" s="3"/>
      <c r="F1" s="3"/>
      <c r="G1" s="3"/>
      <c r="H1" s="3"/>
      <c r="I1" s="4"/>
      <c r="J1" s="4"/>
    </row>
    <row r="2" spans="2:10" ht="18" customHeight="1" x14ac:dyDescent="0.3">
      <c r="B2" s="194" t="s">
        <v>9</v>
      </c>
      <c r="C2" s="194"/>
      <c r="D2" s="194"/>
      <c r="E2" s="194"/>
      <c r="F2" s="194"/>
      <c r="G2" s="194"/>
      <c r="H2" s="194"/>
      <c r="I2" s="194"/>
      <c r="J2" s="19"/>
    </row>
    <row r="3" spans="2:10" ht="17.399999999999999" x14ac:dyDescent="0.3">
      <c r="B3" s="39"/>
      <c r="C3" s="39"/>
      <c r="D3" s="39"/>
      <c r="E3" s="39"/>
      <c r="F3" s="39"/>
      <c r="G3" s="39"/>
      <c r="H3" s="39"/>
      <c r="I3" s="40"/>
      <c r="J3" s="4"/>
    </row>
    <row r="4" spans="2:10" ht="15.6" x14ac:dyDescent="0.3">
      <c r="B4" s="240" t="s">
        <v>41</v>
      </c>
      <c r="C4" s="240"/>
      <c r="D4" s="240"/>
      <c r="E4" s="240"/>
      <c r="F4" s="240"/>
      <c r="G4" s="240"/>
      <c r="H4" s="240"/>
      <c r="I4" s="240"/>
    </row>
    <row r="5" spans="2:10" ht="17.399999999999999" x14ac:dyDescent="0.3">
      <c r="B5" s="39"/>
      <c r="C5" s="39"/>
      <c r="D5" s="39"/>
      <c r="E5" s="39"/>
      <c r="F5" s="39"/>
      <c r="G5" s="39"/>
      <c r="H5" s="39"/>
      <c r="I5" s="40"/>
    </row>
    <row r="6" spans="2:10" ht="26.4" x14ac:dyDescent="0.3">
      <c r="B6" s="222" t="s">
        <v>8</v>
      </c>
      <c r="C6" s="223"/>
      <c r="D6" s="223"/>
      <c r="E6" s="224"/>
      <c r="F6" s="29" t="s">
        <v>227</v>
      </c>
      <c r="G6" s="29" t="s">
        <v>238</v>
      </c>
      <c r="H6" s="29" t="s">
        <v>236</v>
      </c>
      <c r="I6" s="29" t="s">
        <v>36</v>
      </c>
    </row>
    <row r="7" spans="2:10" s="32" customFormat="1" ht="10.199999999999999" x14ac:dyDescent="0.2">
      <c r="B7" s="219">
        <v>1</v>
      </c>
      <c r="C7" s="220"/>
      <c r="D7" s="220"/>
      <c r="E7" s="221"/>
      <c r="F7" s="31">
        <v>2</v>
      </c>
      <c r="G7" s="31">
        <v>3</v>
      </c>
      <c r="H7" s="31">
        <v>4</v>
      </c>
      <c r="I7" s="31" t="s">
        <v>105</v>
      </c>
    </row>
    <row r="8" spans="2:10" ht="30" customHeight="1" x14ac:dyDescent="0.3">
      <c r="B8" s="234"/>
      <c r="C8" s="235"/>
      <c r="D8" s="236"/>
      <c r="E8" s="87" t="s">
        <v>224</v>
      </c>
      <c r="F8" s="180">
        <v>2425147</v>
      </c>
      <c r="G8" s="44">
        <v>0</v>
      </c>
      <c r="H8" s="130">
        <v>2320483.62</v>
      </c>
      <c r="I8" s="44">
        <f t="shared" ref="I8:I13" si="0">H8/F8*100</f>
        <v>95.684245944678821</v>
      </c>
    </row>
    <row r="9" spans="2:10" ht="30" customHeight="1" x14ac:dyDescent="0.3">
      <c r="B9" s="234" t="s">
        <v>174</v>
      </c>
      <c r="C9" s="235"/>
      <c r="D9" s="236"/>
      <c r="E9" s="87" t="s">
        <v>175</v>
      </c>
      <c r="F9" s="141">
        <v>2425147</v>
      </c>
      <c r="G9" s="44">
        <v>0</v>
      </c>
      <c r="H9" s="130">
        <v>2320483.62</v>
      </c>
      <c r="I9" s="44">
        <f t="shared" si="0"/>
        <v>95.684245944678821</v>
      </c>
    </row>
    <row r="10" spans="2:10" ht="30" customHeight="1" x14ac:dyDescent="0.3">
      <c r="B10" s="234" t="s">
        <v>176</v>
      </c>
      <c r="C10" s="235"/>
      <c r="D10" s="236"/>
      <c r="E10" s="87" t="s">
        <v>181</v>
      </c>
      <c r="F10" s="141">
        <v>96943</v>
      </c>
      <c r="G10" s="44">
        <v>0</v>
      </c>
      <c r="H10" s="136">
        <v>96938</v>
      </c>
      <c r="I10" s="44">
        <f>H10/F10*100</f>
        <v>99.994842330028987</v>
      </c>
    </row>
    <row r="11" spans="2:10" ht="30" customHeight="1" x14ac:dyDescent="0.3">
      <c r="B11" s="234" t="s">
        <v>101</v>
      </c>
      <c r="C11" s="235"/>
      <c r="D11" s="236"/>
      <c r="E11" s="87" t="s">
        <v>114</v>
      </c>
      <c r="F11" s="141">
        <v>91143</v>
      </c>
      <c r="G11" s="44">
        <v>0</v>
      </c>
      <c r="H11" s="136">
        <v>91143</v>
      </c>
      <c r="I11" s="44">
        <f t="shared" si="0"/>
        <v>100</v>
      </c>
    </row>
    <row r="12" spans="2:10" ht="30" customHeight="1" x14ac:dyDescent="0.3">
      <c r="B12" s="237" t="s">
        <v>115</v>
      </c>
      <c r="C12" s="238"/>
      <c r="D12" s="239"/>
      <c r="E12" s="48" t="s">
        <v>116</v>
      </c>
      <c r="F12" s="142">
        <v>91143</v>
      </c>
      <c r="G12" s="54">
        <v>0</v>
      </c>
      <c r="H12" s="78">
        <v>91143</v>
      </c>
      <c r="I12" s="54">
        <f t="shared" si="0"/>
        <v>100</v>
      </c>
    </row>
    <row r="13" spans="2:10" x14ac:dyDescent="0.3">
      <c r="B13" s="61"/>
      <c r="C13" s="62">
        <v>32</v>
      </c>
      <c r="D13" s="63"/>
      <c r="E13" s="48" t="s">
        <v>97</v>
      </c>
      <c r="F13" s="142">
        <v>90606</v>
      </c>
      <c r="G13" s="54">
        <v>0</v>
      </c>
      <c r="H13" s="78">
        <v>90553.26</v>
      </c>
      <c r="I13" s="54">
        <f t="shared" si="0"/>
        <v>99.941791934308981</v>
      </c>
    </row>
    <row r="14" spans="2:10" x14ac:dyDescent="0.3">
      <c r="B14" s="64"/>
      <c r="C14" s="65"/>
      <c r="D14" s="66">
        <v>3211</v>
      </c>
      <c r="E14" s="18" t="s">
        <v>61</v>
      </c>
      <c r="F14" s="115">
        <v>10642</v>
      </c>
      <c r="G14" s="56">
        <v>0</v>
      </c>
      <c r="H14" s="131">
        <v>8505.61</v>
      </c>
      <c r="I14" s="56">
        <f t="shared" ref="I14:I22" si="1">H14/F14*100</f>
        <v>79.924920127795531</v>
      </c>
    </row>
    <row r="15" spans="2:10" x14ac:dyDescent="0.3">
      <c r="B15" s="67"/>
      <c r="C15" s="68" t="s">
        <v>47</v>
      </c>
      <c r="D15" s="69">
        <v>3213</v>
      </c>
      <c r="E15" s="49" t="s">
        <v>98</v>
      </c>
      <c r="F15" s="115">
        <v>1600</v>
      </c>
      <c r="G15" s="56">
        <v>0</v>
      </c>
      <c r="H15" s="131">
        <v>1283.75</v>
      </c>
      <c r="I15" s="56">
        <f t="shared" si="1"/>
        <v>80.234375</v>
      </c>
    </row>
    <row r="16" spans="2:10" x14ac:dyDescent="0.3">
      <c r="B16" s="67"/>
      <c r="C16" s="68"/>
      <c r="D16" s="69">
        <v>3222</v>
      </c>
      <c r="E16" s="49" t="s">
        <v>66</v>
      </c>
      <c r="F16" s="115">
        <v>46992</v>
      </c>
      <c r="G16" s="56">
        <v>0</v>
      </c>
      <c r="H16" s="131">
        <v>53888.47</v>
      </c>
      <c r="I16" s="56">
        <f t="shared" si="1"/>
        <v>114.67583844058564</v>
      </c>
    </row>
    <row r="17" spans="2:9" x14ac:dyDescent="0.3">
      <c r="B17" s="67"/>
      <c r="C17" s="68"/>
      <c r="D17" s="69">
        <v>3223</v>
      </c>
      <c r="E17" s="49" t="s">
        <v>68</v>
      </c>
      <c r="F17" s="115">
        <v>12683</v>
      </c>
      <c r="G17" s="56">
        <v>0</v>
      </c>
      <c r="H17" s="131">
        <v>11511.03</v>
      </c>
      <c r="I17" s="56">
        <f t="shared" si="1"/>
        <v>90.759520618150276</v>
      </c>
    </row>
    <row r="18" spans="2:9" x14ac:dyDescent="0.3">
      <c r="B18" s="67"/>
      <c r="C18" s="68"/>
      <c r="D18" s="69">
        <v>3224</v>
      </c>
      <c r="E18" s="49" t="s">
        <v>136</v>
      </c>
      <c r="F18" s="115">
        <v>1600</v>
      </c>
      <c r="G18" s="56">
        <v>0</v>
      </c>
      <c r="H18" s="131">
        <v>959.01</v>
      </c>
      <c r="I18" s="56">
        <f t="shared" si="1"/>
        <v>59.938124999999999</v>
      </c>
    </row>
    <row r="19" spans="2:9" x14ac:dyDescent="0.3">
      <c r="B19" s="67"/>
      <c r="C19" s="68"/>
      <c r="D19" s="69">
        <v>3225</v>
      </c>
      <c r="E19" s="49" t="s">
        <v>70</v>
      </c>
      <c r="F19" s="115">
        <v>3000</v>
      </c>
      <c r="G19" s="56">
        <v>0</v>
      </c>
      <c r="H19" s="131">
        <v>17134.11</v>
      </c>
      <c r="I19" s="56">
        <f t="shared" si="1"/>
        <v>571.13700000000006</v>
      </c>
    </row>
    <row r="20" spans="2:9" x14ac:dyDescent="0.3">
      <c r="B20" s="67"/>
      <c r="C20" s="68"/>
      <c r="D20" s="69">
        <v>3227</v>
      </c>
      <c r="E20" s="49" t="s">
        <v>137</v>
      </c>
      <c r="F20" s="115">
        <v>1009</v>
      </c>
      <c r="G20" s="56">
        <v>0</v>
      </c>
      <c r="H20" s="131">
        <v>1008.59</v>
      </c>
      <c r="I20" s="56">
        <f t="shared" si="1"/>
        <v>99.9593657086224</v>
      </c>
    </row>
    <row r="21" spans="2:9" x14ac:dyDescent="0.3">
      <c r="B21" s="67"/>
      <c r="C21" s="68"/>
      <c r="D21" s="69">
        <v>3231</v>
      </c>
      <c r="E21" s="49" t="s">
        <v>138</v>
      </c>
      <c r="F21" s="115">
        <v>1740</v>
      </c>
      <c r="G21" s="56">
        <v>0</v>
      </c>
      <c r="H21" s="131">
        <v>1865.89</v>
      </c>
      <c r="I21" s="56">
        <f t="shared" si="1"/>
        <v>107.23505747126438</v>
      </c>
    </row>
    <row r="22" spans="2:9" x14ac:dyDescent="0.3">
      <c r="B22" s="67"/>
      <c r="C22" s="68"/>
      <c r="D22" s="69">
        <v>3232</v>
      </c>
      <c r="E22" s="49" t="s">
        <v>74</v>
      </c>
      <c r="F22" s="115">
        <v>6900</v>
      </c>
      <c r="G22" s="56">
        <v>0</v>
      </c>
      <c r="H22" s="131">
        <v>6147.1</v>
      </c>
      <c r="I22" s="56">
        <f t="shared" si="1"/>
        <v>89.088405797101458</v>
      </c>
    </row>
    <row r="23" spans="2:9" x14ac:dyDescent="0.3">
      <c r="B23" s="67"/>
      <c r="C23" s="68"/>
      <c r="D23" s="69">
        <v>3233</v>
      </c>
      <c r="E23" s="49" t="s">
        <v>75</v>
      </c>
      <c r="F23" s="115">
        <v>0</v>
      </c>
      <c r="G23" s="56">
        <v>0</v>
      </c>
      <c r="H23" s="131">
        <v>0</v>
      </c>
      <c r="I23" s="56">
        <v>0</v>
      </c>
    </row>
    <row r="24" spans="2:9" x14ac:dyDescent="0.3">
      <c r="B24" s="67"/>
      <c r="C24" s="68"/>
      <c r="D24" s="69">
        <v>3234</v>
      </c>
      <c r="E24" s="49" t="s">
        <v>76</v>
      </c>
      <c r="F24" s="115">
        <v>6425</v>
      </c>
      <c r="G24" s="56">
        <v>0</v>
      </c>
      <c r="H24" s="131">
        <v>6371.33</v>
      </c>
      <c r="I24" s="56">
        <f t="shared" ref="I24:I30" si="2">H24/F24*100</f>
        <v>99.164669260700393</v>
      </c>
    </row>
    <row r="25" spans="2:9" x14ac:dyDescent="0.3">
      <c r="B25" s="67"/>
      <c r="C25" s="149"/>
      <c r="D25" s="150">
        <v>3236</v>
      </c>
      <c r="E25" s="49" t="s">
        <v>240</v>
      </c>
      <c r="F25" s="115">
        <v>3186</v>
      </c>
      <c r="G25" s="56">
        <v>0</v>
      </c>
      <c r="H25" s="131">
        <v>3185.4</v>
      </c>
      <c r="I25" s="56">
        <f t="shared" si="2"/>
        <v>99.981167608286256</v>
      </c>
    </row>
    <row r="26" spans="2:9" x14ac:dyDescent="0.3">
      <c r="B26" s="67"/>
      <c r="C26" s="149"/>
      <c r="D26" s="150">
        <v>3237</v>
      </c>
      <c r="E26" s="49" t="s">
        <v>241</v>
      </c>
      <c r="F26" s="115">
        <v>373</v>
      </c>
      <c r="G26" s="56">
        <v>0</v>
      </c>
      <c r="H26" s="131">
        <v>372.29</v>
      </c>
      <c r="I26" s="56">
        <f t="shared" si="2"/>
        <v>99.809651474530838</v>
      </c>
    </row>
    <row r="27" spans="2:9" x14ac:dyDescent="0.3">
      <c r="B27" s="67"/>
      <c r="C27" s="68"/>
      <c r="D27" s="69">
        <v>3238</v>
      </c>
      <c r="E27" s="49" t="s">
        <v>99</v>
      </c>
      <c r="F27" s="115">
        <v>3700</v>
      </c>
      <c r="G27" s="56">
        <v>0</v>
      </c>
      <c r="H27" s="131">
        <v>3693.53</v>
      </c>
      <c r="I27" s="56">
        <f t="shared" si="2"/>
        <v>99.825135135135142</v>
      </c>
    </row>
    <row r="28" spans="2:9" x14ac:dyDescent="0.3">
      <c r="B28" s="67"/>
      <c r="C28" s="68"/>
      <c r="D28" s="69">
        <v>3299</v>
      </c>
      <c r="E28" s="49" t="s">
        <v>81</v>
      </c>
      <c r="F28" s="115">
        <v>2255</v>
      </c>
      <c r="G28" s="56">
        <v>0</v>
      </c>
      <c r="H28" s="131">
        <v>731.9</v>
      </c>
      <c r="I28" s="56">
        <f t="shared" si="2"/>
        <v>32.45676274944568</v>
      </c>
    </row>
    <row r="29" spans="2:9" x14ac:dyDescent="0.3">
      <c r="B29" s="83"/>
      <c r="C29" s="84">
        <v>34</v>
      </c>
      <c r="D29" s="85"/>
      <c r="E29" s="48" t="s">
        <v>100</v>
      </c>
      <c r="F29" s="142">
        <v>537</v>
      </c>
      <c r="G29" s="54">
        <v>0</v>
      </c>
      <c r="H29" s="78">
        <v>589.74</v>
      </c>
      <c r="I29" s="54">
        <f t="shared" si="2"/>
        <v>109.82122905027933</v>
      </c>
    </row>
    <row r="30" spans="2:9" x14ac:dyDescent="0.3">
      <c r="B30" s="67"/>
      <c r="C30" s="68"/>
      <c r="D30" s="69">
        <v>3431</v>
      </c>
      <c r="E30" s="49" t="s">
        <v>84</v>
      </c>
      <c r="F30" s="115">
        <v>537</v>
      </c>
      <c r="G30" s="56">
        <v>0</v>
      </c>
      <c r="H30" s="131">
        <v>589.74</v>
      </c>
      <c r="I30" s="56">
        <f t="shared" si="2"/>
        <v>109.82122905027933</v>
      </c>
    </row>
    <row r="31" spans="2:9" x14ac:dyDescent="0.3">
      <c r="B31" s="67"/>
      <c r="C31" s="68"/>
      <c r="D31" s="69"/>
      <c r="E31" s="86"/>
      <c r="F31" s="181"/>
      <c r="G31" s="51"/>
      <c r="H31" s="133"/>
      <c r="I31" s="51"/>
    </row>
    <row r="32" spans="2:9" ht="26.4" x14ac:dyDescent="0.3">
      <c r="B32" s="241" t="s">
        <v>117</v>
      </c>
      <c r="C32" s="242"/>
      <c r="D32" s="243"/>
      <c r="E32" s="70" t="s">
        <v>118</v>
      </c>
      <c r="F32" s="141">
        <v>5800</v>
      </c>
      <c r="G32" s="44">
        <v>0</v>
      </c>
      <c r="H32" s="136">
        <v>5795</v>
      </c>
      <c r="I32" s="44">
        <f>H32/F32*100</f>
        <v>99.913793103448285</v>
      </c>
    </row>
    <row r="33" spans="2:10" x14ac:dyDescent="0.3">
      <c r="B33" s="244" t="s">
        <v>115</v>
      </c>
      <c r="C33" s="245"/>
      <c r="D33" s="246"/>
      <c r="E33" s="70" t="s">
        <v>116</v>
      </c>
      <c r="F33" s="141">
        <v>5800</v>
      </c>
      <c r="G33" s="44">
        <v>0</v>
      </c>
      <c r="H33" s="136">
        <v>5795</v>
      </c>
      <c r="I33" s="44">
        <f>H33/F33*100</f>
        <v>99.913793103448285</v>
      </c>
    </row>
    <row r="34" spans="2:10" ht="27.6" customHeight="1" x14ac:dyDescent="0.3">
      <c r="B34" s="61" t="s">
        <v>47</v>
      </c>
      <c r="C34" s="62">
        <v>42</v>
      </c>
      <c r="D34" s="66"/>
      <c r="E34" s="48" t="s">
        <v>85</v>
      </c>
      <c r="F34" s="142">
        <v>5800</v>
      </c>
      <c r="G34" s="54">
        <v>0</v>
      </c>
      <c r="H34" s="78">
        <v>5795</v>
      </c>
      <c r="I34" s="54">
        <f>H34/F34*100</f>
        <v>99.913793103448285</v>
      </c>
    </row>
    <row r="35" spans="2:10" ht="26.4" customHeight="1" x14ac:dyDescent="0.3">
      <c r="B35" s="61"/>
      <c r="C35" s="65"/>
      <c r="D35" s="66">
        <v>4221</v>
      </c>
      <c r="E35" s="49" t="s">
        <v>139</v>
      </c>
      <c r="F35" s="115">
        <v>5800</v>
      </c>
      <c r="G35" s="56">
        <v>0</v>
      </c>
      <c r="H35" s="131">
        <v>5795</v>
      </c>
      <c r="I35" s="56">
        <f>H35/F35*100</f>
        <v>99.913793103448285</v>
      </c>
    </row>
    <row r="36" spans="2:10" ht="22.2" customHeight="1" x14ac:dyDescent="0.3">
      <c r="B36" s="64"/>
      <c r="C36" s="65"/>
      <c r="D36" s="66"/>
      <c r="E36" s="49"/>
      <c r="F36" s="115"/>
      <c r="G36" s="56"/>
      <c r="H36" s="131"/>
      <c r="I36" s="56"/>
    </row>
    <row r="37" spans="2:10" ht="31.8" customHeight="1" x14ac:dyDescent="0.3">
      <c r="B37" s="237" t="s">
        <v>177</v>
      </c>
      <c r="C37" s="238"/>
      <c r="D37" s="239"/>
      <c r="E37" s="48" t="s">
        <v>119</v>
      </c>
      <c r="F37" s="142">
        <v>429805</v>
      </c>
      <c r="G37" s="54">
        <v>0</v>
      </c>
      <c r="H37" s="78">
        <v>346962.92</v>
      </c>
      <c r="I37" s="54">
        <f>H37/F37*100</f>
        <v>80.725659310617601</v>
      </c>
    </row>
    <row r="38" spans="2:10" ht="26.4" x14ac:dyDescent="0.3">
      <c r="B38" s="237" t="s">
        <v>122</v>
      </c>
      <c r="C38" s="238"/>
      <c r="D38" s="239"/>
      <c r="E38" s="48" t="s">
        <v>123</v>
      </c>
      <c r="F38" s="142">
        <v>10854</v>
      </c>
      <c r="G38" s="54">
        <v>0</v>
      </c>
      <c r="H38" s="78">
        <v>9562.64</v>
      </c>
      <c r="I38" s="54">
        <f>H38/F38*100</f>
        <v>88.102450709415876</v>
      </c>
    </row>
    <row r="39" spans="2:10" ht="27" customHeight="1" x14ac:dyDescent="0.3">
      <c r="B39" s="61"/>
      <c r="C39" s="62"/>
      <c r="D39" s="63"/>
      <c r="E39" s="48"/>
      <c r="F39" s="115"/>
      <c r="G39" s="56"/>
      <c r="H39" s="131"/>
      <c r="I39" s="56"/>
    </row>
    <row r="40" spans="2:10" ht="25.5" customHeight="1" x14ac:dyDescent="0.3">
      <c r="B40" s="237" t="s">
        <v>107</v>
      </c>
      <c r="C40" s="238"/>
      <c r="D40" s="239"/>
      <c r="E40" s="48" t="s">
        <v>120</v>
      </c>
      <c r="F40" s="142">
        <v>2832</v>
      </c>
      <c r="G40" s="54">
        <v>0</v>
      </c>
      <c r="H40" s="78">
        <v>1483.47</v>
      </c>
      <c r="I40" s="54">
        <f>H40/F40*100</f>
        <v>52.382415254237294</v>
      </c>
      <c r="J40" s="82"/>
    </row>
    <row r="41" spans="2:10" x14ac:dyDescent="0.3">
      <c r="B41" s="61"/>
      <c r="C41" s="62">
        <v>32</v>
      </c>
      <c r="D41" s="63"/>
      <c r="E41" s="48" t="s">
        <v>97</v>
      </c>
      <c r="F41" s="142">
        <v>2832</v>
      </c>
      <c r="G41" s="54">
        <v>0</v>
      </c>
      <c r="H41" s="78">
        <v>2603.08</v>
      </c>
      <c r="I41" s="54">
        <f>H41/F41*100</f>
        <v>91.916666666666671</v>
      </c>
    </row>
    <row r="42" spans="2:10" ht="14.4" customHeight="1" x14ac:dyDescent="0.3">
      <c r="B42" s="61"/>
      <c r="C42" s="62"/>
      <c r="D42" s="63">
        <v>322</v>
      </c>
      <c r="E42" s="48" t="s">
        <v>201</v>
      </c>
      <c r="F42" s="142">
        <v>0</v>
      </c>
      <c r="G42" s="54">
        <v>0</v>
      </c>
      <c r="H42" s="78">
        <v>2603.08</v>
      </c>
      <c r="I42" s="54">
        <v>0</v>
      </c>
    </row>
    <row r="43" spans="2:10" x14ac:dyDescent="0.3">
      <c r="B43" s="64"/>
      <c r="C43" s="65"/>
      <c r="D43" s="66">
        <v>3221</v>
      </c>
      <c r="E43" s="49" t="s">
        <v>242</v>
      </c>
      <c r="F43" s="115">
        <v>962</v>
      </c>
      <c r="G43" s="56">
        <v>0</v>
      </c>
      <c r="H43" s="131">
        <v>982.87</v>
      </c>
      <c r="I43" s="56">
        <f>H43/F43*100</f>
        <v>102.16943866943866</v>
      </c>
    </row>
    <row r="44" spans="2:10" x14ac:dyDescent="0.3">
      <c r="B44" s="64"/>
      <c r="C44" s="65"/>
      <c r="D44" s="66">
        <v>3231</v>
      </c>
      <c r="E44" s="49" t="s">
        <v>243</v>
      </c>
      <c r="F44" s="115">
        <v>450</v>
      </c>
      <c r="G44" s="56">
        <v>0</v>
      </c>
      <c r="H44" s="131">
        <v>300</v>
      </c>
      <c r="I44" s="56">
        <f>H44/F44*100</f>
        <v>66.666666666666657</v>
      </c>
    </row>
    <row r="45" spans="2:10" x14ac:dyDescent="0.3">
      <c r="B45" s="64"/>
      <c r="C45" s="65"/>
      <c r="D45" s="66">
        <v>3235</v>
      </c>
      <c r="E45" s="49" t="s">
        <v>217</v>
      </c>
      <c r="F45" s="115">
        <v>100</v>
      </c>
      <c r="G45" s="56">
        <v>0</v>
      </c>
      <c r="H45" s="131">
        <v>0</v>
      </c>
      <c r="I45" s="56">
        <v>0</v>
      </c>
    </row>
    <row r="46" spans="2:10" x14ac:dyDescent="0.3">
      <c r="B46" s="64"/>
      <c r="C46" s="65"/>
      <c r="D46" s="66">
        <v>3237</v>
      </c>
      <c r="E46" s="49" t="s">
        <v>142</v>
      </c>
      <c r="F46" s="115">
        <v>950</v>
      </c>
      <c r="G46" s="56">
        <v>0</v>
      </c>
      <c r="H46" s="131">
        <v>950.5</v>
      </c>
      <c r="I46" s="56">
        <f>H46/F46*100</f>
        <v>100.05263157894737</v>
      </c>
    </row>
    <row r="47" spans="2:10" x14ac:dyDescent="0.3">
      <c r="B47" s="64"/>
      <c r="C47" s="65"/>
      <c r="D47" s="162">
        <v>3238</v>
      </c>
      <c r="E47" s="163" t="s">
        <v>79</v>
      </c>
      <c r="F47" s="168">
        <v>370</v>
      </c>
      <c r="G47" s="56">
        <v>0</v>
      </c>
      <c r="H47" s="131">
        <v>369.71</v>
      </c>
      <c r="I47" s="56">
        <f>H47/F47*100</f>
        <v>99.921621621621611</v>
      </c>
    </row>
    <row r="48" spans="2:10" x14ac:dyDescent="0.3">
      <c r="B48" s="64"/>
      <c r="C48" s="65"/>
      <c r="D48" s="66"/>
      <c r="E48" s="49"/>
      <c r="F48" s="115"/>
      <c r="G48" s="56"/>
      <c r="H48" s="131"/>
      <c r="I48" s="56"/>
    </row>
    <row r="49" spans="2:9" x14ac:dyDescent="0.3">
      <c r="B49" s="237" t="s">
        <v>203</v>
      </c>
      <c r="C49" s="238"/>
      <c r="D49" s="239"/>
      <c r="E49" s="121" t="s">
        <v>200</v>
      </c>
      <c r="F49" s="143">
        <v>2054</v>
      </c>
      <c r="G49" s="56">
        <v>0</v>
      </c>
      <c r="H49" s="171">
        <v>2053.13</v>
      </c>
      <c r="I49" s="172">
        <f>H49/F49*100</f>
        <v>99.957643622200592</v>
      </c>
    </row>
    <row r="50" spans="2:9" ht="26.4" x14ac:dyDescent="0.3">
      <c r="B50" s="110"/>
      <c r="C50" s="111">
        <v>42</v>
      </c>
      <c r="D50" s="112"/>
      <c r="E50" s="48" t="s">
        <v>143</v>
      </c>
      <c r="F50" s="115">
        <v>2054</v>
      </c>
      <c r="G50" s="56"/>
      <c r="H50" s="131">
        <v>2053.13</v>
      </c>
      <c r="I50" s="56">
        <v>99.96</v>
      </c>
    </row>
    <row r="51" spans="2:9" x14ac:dyDescent="0.3">
      <c r="B51" s="110"/>
      <c r="C51" s="111"/>
      <c r="D51" s="112">
        <v>322</v>
      </c>
      <c r="E51" s="49" t="s">
        <v>202</v>
      </c>
      <c r="F51" s="115">
        <v>2054</v>
      </c>
      <c r="G51" s="56">
        <v>0</v>
      </c>
      <c r="H51" s="131">
        <v>2053.13</v>
      </c>
      <c r="I51" s="56">
        <v>99.96</v>
      </c>
    </row>
    <row r="52" spans="2:9" ht="25.5" customHeight="1" x14ac:dyDescent="0.3">
      <c r="B52" s="64"/>
      <c r="C52" s="65"/>
      <c r="D52" s="66" t="s">
        <v>47</v>
      </c>
      <c r="E52" s="49" t="s">
        <v>47</v>
      </c>
      <c r="F52" s="115" t="s">
        <v>47</v>
      </c>
      <c r="G52" s="56" t="s">
        <v>47</v>
      </c>
      <c r="H52" s="131" t="s">
        <v>47</v>
      </c>
      <c r="I52" s="56" t="s">
        <v>47</v>
      </c>
    </row>
    <row r="53" spans="2:9" x14ac:dyDescent="0.3">
      <c r="B53" s="237" t="s">
        <v>106</v>
      </c>
      <c r="C53" s="238"/>
      <c r="D53" s="239"/>
      <c r="E53" s="48" t="s">
        <v>121</v>
      </c>
      <c r="F53" s="142">
        <v>1500</v>
      </c>
      <c r="G53" s="54">
        <v>0</v>
      </c>
      <c r="H53" s="78">
        <v>407.02</v>
      </c>
      <c r="I53" s="54">
        <f>H53/F53*100</f>
        <v>27.134666666666668</v>
      </c>
    </row>
    <row r="54" spans="2:9" x14ac:dyDescent="0.3">
      <c r="B54" s="61"/>
      <c r="C54" s="62">
        <v>32</v>
      </c>
      <c r="D54" s="63"/>
      <c r="E54" s="48" t="s">
        <v>97</v>
      </c>
      <c r="F54" s="142">
        <v>1500</v>
      </c>
      <c r="G54" s="54">
        <v>0</v>
      </c>
      <c r="H54" s="78">
        <v>407.02</v>
      </c>
      <c r="I54" s="56">
        <v>27.13</v>
      </c>
    </row>
    <row r="55" spans="2:9" ht="26.4" x14ac:dyDescent="0.3">
      <c r="B55" s="61"/>
      <c r="C55" s="62"/>
      <c r="D55" s="66">
        <v>3232</v>
      </c>
      <c r="E55" s="48" t="s">
        <v>204</v>
      </c>
      <c r="F55" s="115">
        <v>1500</v>
      </c>
      <c r="G55" s="56">
        <v>0</v>
      </c>
      <c r="H55" s="131">
        <v>407.02</v>
      </c>
      <c r="I55" s="56">
        <v>27.13</v>
      </c>
    </row>
    <row r="56" spans="2:9" x14ac:dyDescent="0.3">
      <c r="B56" s="110"/>
      <c r="C56" s="111"/>
      <c r="D56" s="66"/>
      <c r="E56" s="48"/>
      <c r="F56" s="115"/>
      <c r="G56" s="56"/>
      <c r="H56" s="131"/>
      <c r="I56" s="54"/>
    </row>
    <row r="57" spans="2:9" x14ac:dyDescent="0.3">
      <c r="B57" s="237" t="s">
        <v>124</v>
      </c>
      <c r="C57" s="238"/>
      <c r="D57" s="239"/>
      <c r="E57" s="48" t="s">
        <v>208</v>
      </c>
      <c r="F57" s="143">
        <v>3484</v>
      </c>
      <c r="G57" s="56">
        <v>0</v>
      </c>
      <c r="H57" s="171">
        <v>3515.41</v>
      </c>
      <c r="I57" s="54">
        <f>H54/F54*100</f>
        <v>27.134666666666668</v>
      </c>
    </row>
    <row r="58" spans="2:9" x14ac:dyDescent="0.3">
      <c r="B58" s="110"/>
      <c r="C58" s="111">
        <v>32</v>
      </c>
      <c r="D58" s="66"/>
      <c r="E58" s="48" t="s">
        <v>97</v>
      </c>
      <c r="F58" s="143">
        <v>2272</v>
      </c>
      <c r="G58" s="131">
        <v>0</v>
      </c>
      <c r="H58" s="171">
        <v>2303.42</v>
      </c>
      <c r="I58" s="56">
        <f>H58/F58*100</f>
        <v>101.38292253521126</v>
      </c>
    </row>
    <row r="59" spans="2:9" ht="26.4" x14ac:dyDescent="0.3">
      <c r="B59" s="64"/>
      <c r="C59" s="116"/>
      <c r="D59" s="65">
        <v>3221</v>
      </c>
      <c r="E59" s="49" t="s">
        <v>201</v>
      </c>
      <c r="F59" s="115">
        <v>1728</v>
      </c>
      <c r="G59" s="131">
        <v>0</v>
      </c>
      <c r="H59" s="131">
        <v>1727.37</v>
      </c>
      <c r="I59" s="56">
        <f>H59/F59*100</f>
        <v>99.963541666666657</v>
      </c>
    </row>
    <row r="60" spans="2:9" x14ac:dyDescent="0.3">
      <c r="B60" s="64"/>
      <c r="C60" s="116"/>
      <c r="D60" s="65">
        <v>3231</v>
      </c>
      <c r="E60" s="128" t="s">
        <v>144</v>
      </c>
      <c r="F60" s="115">
        <v>544</v>
      </c>
      <c r="G60" s="131">
        <v>0</v>
      </c>
      <c r="H60" s="131">
        <v>576.04999999999995</v>
      </c>
      <c r="I60" s="56">
        <f>H60/F60*100</f>
        <v>105.89154411764706</v>
      </c>
    </row>
    <row r="61" spans="2:9" x14ac:dyDescent="0.3">
      <c r="B61" s="64"/>
      <c r="D61" s="65">
        <v>3239</v>
      </c>
      <c r="E61" s="128" t="s">
        <v>205</v>
      </c>
      <c r="F61" s="115">
        <v>0</v>
      </c>
      <c r="G61" s="131">
        <v>0</v>
      </c>
      <c r="H61" s="131">
        <v>0</v>
      </c>
      <c r="I61" s="56">
        <v>0</v>
      </c>
    </row>
    <row r="62" spans="2:9" x14ac:dyDescent="0.3">
      <c r="B62" s="64"/>
      <c r="C62" s="119">
        <v>38</v>
      </c>
      <c r="D62" s="117"/>
      <c r="E62" s="120" t="s">
        <v>145</v>
      </c>
      <c r="F62" s="143">
        <v>1212</v>
      </c>
      <c r="G62" s="131">
        <v>0</v>
      </c>
      <c r="H62" s="171">
        <v>1211.99</v>
      </c>
      <c r="I62" s="172">
        <f>H62/F62*100</f>
        <v>99.999174917491757</v>
      </c>
    </row>
    <row r="63" spans="2:9" x14ac:dyDescent="0.3">
      <c r="B63" s="64"/>
      <c r="D63" s="65">
        <v>3811</v>
      </c>
      <c r="E63" s="128" t="s">
        <v>206</v>
      </c>
      <c r="F63" s="115">
        <v>1212</v>
      </c>
      <c r="G63" s="131">
        <v>0</v>
      </c>
      <c r="H63" s="131">
        <v>1211.99</v>
      </c>
      <c r="I63" s="56">
        <v>100</v>
      </c>
    </row>
    <row r="64" spans="2:9" x14ac:dyDescent="0.3">
      <c r="B64" s="64"/>
      <c r="C64" s="65"/>
      <c r="D64" s="117"/>
      <c r="E64" s="66"/>
      <c r="F64" s="115"/>
      <c r="G64" s="131"/>
      <c r="H64" s="131"/>
      <c r="I64" s="56">
        <v>0</v>
      </c>
    </row>
    <row r="65" spans="2:9" x14ac:dyDescent="0.3">
      <c r="B65" s="237" t="s">
        <v>207</v>
      </c>
      <c r="C65" s="238"/>
      <c r="D65" s="239"/>
      <c r="E65" s="120" t="s">
        <v>209</v>
      </c>
      <c r="F65" s="143">
        <v>984</v>
      </c>
      <c r="G65" s="131">
        <v>0</v>
      </c>
      <c r="H65" s="171">
        <v>984</v>
      </c>
      <c r="I65" s="172">
        <v>100</v>
      </c>
    </row>
    <row r="66" spans="2:9" x14ac:dyDescent="0.3">
      <c r="B66" s="64"/>
      <c r="C66" s="111">
        <v>32</v>
      </c>
      <c r="D66" s="118"/>
      <c r="E66" s="48" t="s">
        <v>97</v>
      </c>
      <c r="F66" s="115">
        <v>984</v>
      </c>
      <c r="G66" s="131">
        <v>0</v>
      </c>
      <c r="H66" s="131">
        <v>984</v>
      </c>
      <c r="I66" s="56">
        <v>100</v>
      </c>
    </row>
    <row r="67" spans="2:9" x14ac:dyDescent="0.3">
      <c r="B67" s="64"/>
      <c r="C67" s="65"/>
      <c r="D67" s="66">
        <v>3291</v>
      </c>
      <c r="E67" s="113" t="s">
        <v>210</v>
      </c>
      <c r="F67" s="115">
        <v>984</v>
      </c>
      <c r="G67" s="131">
        <v>0</v>
      </c>
      <c r="H67" s="131">
        <v>984</v>
      </c>
      <c r="I67" s="56">
        <v>100</v>
      </c>
    </row>
    <row r="68" spans="2:9" ht="18.75" customHeight="1" x14ac:dyDescent="0.3">
      <c r="B68" s="61"/>
      <c r="C68" s="62"/>
      <c r="D68" s="63" t="s">
        <v>47</v>
      </c>
      <c r="E68" s="48"/>
      <c r="F68" s="142"/>
      <c r="G68" s="78"/>
      <c r="H68" s="78"/>
      <c r="I68" s="56"/>
    </row>
    <row r="69" spans="2:9" ht="17.399999999999999" customHeight="1" x14ac:dyDescent="0.3">
      <c r="B69" s="237" t="s">
        <v>211</v>
      </c>
      <c r="C69" s="238"/>
      <c r="D69" s="239"/>
      <c r="E69" s="121" t="s">
        <v>212</v>
      </c>
      <c r="F69" s="143">
        <v>0</v>
      </c>
      <c r="G69" s="131">
        <v>0</v>
      </c>
      <c r="H69" s="131">
        <v>0</v>
      </c>
      <c r="I69" s="56">
        <v>0</v>
      </c>
    </row>
    <row r="70" spans="2:9" x14ac:dyDescent="0.3">
      <c r="B70" s="110"/>
      <c r="C70" s="111">
        <v>32</v>
      </c>
      <c r="D70" s="112"/>
      <c r="E70" s="48" t="s">
        <v>97</v>
      </c>
      <c r="F70" s="115">
        <v>0</v>
      </c>
      <c r="G70" s="131"/>
      <c r="H70" s="131">
        <v>0</v>
      </c>
      <c r="I70" s="56">
        <v>0</v>
      </c>
    </row>
    <row r="71" spans="2:9" x14ac:dyDescent="0.3">
      <c r="B71" s="110"/>
      <c r="C71" s="111"/>
      <c r="D71" s="123">
        <v>3211</v>
      </c>
      <c r="E71" s="122" t="s">
        <v>213</v>
      </c>
      <c r="F71" s="115">
        <v>0</v>
      </c>
      <c r="G71" s="131">
        <v>0</v>
      </c>
      <c r="H71" s="131">
        <v>0</v>
      </c>
      <c r="I71" s="129">
        <v>0</v>
      </c>
    </row>
    <row r="72" spans="2:9" x14ac:dyDescent="0.3">
      <c r="B72" s="61"/>
      <c r="C72" s="62"/>
      <c r="D72" s="63"/>
      <c r="E72" s="48"/>
      <c r="F72" s="115"/>
      <c r="G72" s="131" t="s">
        <v>47</v>
      </c>
      <c r="H72" s="131"/>
      <c r="I72" s="56"/>
    </row>
    <row r="73" spans="2:9" x14ac:dyDescent="0.3">
      <c r="B73" s="226" t="s">
        <v>126</v>
      </c>
      <c r="C73" s="227"/>
      <c r="D73" s="228"/>
      <c r="E73" s="95" t="s">
        <v>261</v>
      </c>
      <c r="F73" s="142">
        <v>80150</v>
      </c>
      <c r="G73" s="78">
        <v>0</v>
      </c>
      <c r="H73" s="78">
        <v>61379.48</v>
      </c>
      <c r="I73" s="172">
        <f>H73/F73*100</f>
        <v>76.580761072988139</v>
      </c>
    </row>
    <row r="74" spans="2:9" ht="15.75" customHeight="1" x14ac:dyDescent="0.3">
      <c r="B74" s="226" t="s">
        <v>107</v>
      </c>
      <c r="C74" s="227"/>
      <c r="D74" s="228"/>
      <c r="E74" s="95" t="s">
        <v>120</v>
      </c>
      <c r="F74" s="142">
        <v>33150</v>
      </c>
      <c r="G74" s="78">
        <v>0</v>
      </c>
      <c r="H74" s="78">
        <v>32286.47</v>
      </c>
      <c r="I74" s="56">
        <f>H74/F74*100</f>
        <v>97.395082956259429</v>
      </c>
    </row>
    <row r="75" spans="2:9" ht="21.75" customHeight="1" x14ac:dyDescent="0.3">
      <c r="B75" s="93"/>
      <c r="C75" s="94">
        <v>37</v>
      </c>
      <c r="D75" s="95" t="s">
        <v>47</v>
      </c>
      <c r="E75" s="95" t="s">
        <v>97</v>
      </c>
      <c r="F75" s="142">
        <v>33150</v>
      </c>
      <c r="G75" s="54">
        <v>0</v>
      </c>
      <c r="H75" s="78">
        <v>32286.47</v>
      </c>
      <c r="I75" s="56">
        <v>97.4</v>
      </c>
    </row>
    <row r="76" spans="2:9" ht="21" customHeight="1" x14ac:dyDescent="0.3">
      <c r="B76" s="89"/>
      <c r="C76" s="90"/>
      <c r="D76" s="88">
        <v>3722</v>
      </c>
      <c r="E76" s="88" t="s">
        <v>214</v>
      </c>
      <c r="F76" s="115">
        <v>33150</v>
      </c>
      <c r="G76" s="56">
        <v>0</v>
      </c>
      <c r="H76" s="131">
        <v>32286.47</v>
      </c>
      <c r="I76" s="129">
        <f>H73/F73*100</f>
        <v>76.580761072988139</v>
      </c>
    </row>
    <row r="77" spans="2:9" ht="22.5" customHeight="1" x14ac:dyDescent="0.3">
      <c r="B77" s="89"/>
      <c r="C77" s="90"/>
      <c r="D77" s="88" t="s">
        <v>47</v>
      </c>
      <c r="E77" s="88" t="s">
        <v>47</v>
      </c>
      <c r="F77" s="115" t="s">
        <v>47</v>
      </c>
      <c r="G77" s="56"/>
      <c r="H77" s="131" t="s">
        <v>47</v>
      </c>
      <c r="I77" s="54"/>
    </row>
    <row r="78" spans="2:9" ht="21" customHeight="1" x14ac:dyDescent="0.3">
      <c r="B78" s="226" t="s">
        <v>124</v>
      </c>
      <c r="C78" s="227"/>
      <c r="D78" s="228"/>
      <c r="E78" s="95" t="s">
        <v>125</v>
      </c>
      <c r="F78" s="142">
        <v>47000</v>
      </c>
      <c r="G78" s="54">
        <v>0</v>
      </c>
      <c r="H78" s="78">
        <v>29093.01</v>
      </c>
      <c r="I78" s="54">
        <f>H75/F75*100</f>
        <v>97.395082956259429</v>
      </c>
    </row>
    <row r="79" spans="2:9" ht="14.4" customHeight="1" x14ac:dyDescent="0.3">
      <c r="B79" s="145"/>
      <c r="C79" s="146">
        <v>37</v>
      </c>
      <c r="D79" s="147"/>
      <c r="E79" s="166" t="s">
        <v>244</v>
      </c>
      <c r="F79" s="78">
        <v>15622</v>
      </c>
      <c r="G79" s="54">
        <v>0</v>
      </c>
      <c r="H79" s="78">
        <v>15689.7</v>
      </c>
      <c r="I79" s="56">
        <f>H79/F79*100</f>
        <v>100.4333632057355</v>
      </c>
    </row>
    <row r="80" spans="2:9" ht="19.5" customHeight="1" x14ac:dyDescent="0.3">
      <c r="B80" s="145"/>
      <c r="C80" s="146"/>
      <c r="D80" s="124">
        <v>3722</v>
      </c>
      <c r="E80" s="165" t="s">
        <v>214</v>
      </c>
      <c r="F80" s="182">
        <v>15622</v>
      </c>
      <c r="G80" s="129">
        <v>0</v>
      </c>
      <c r="H80" s="182">
        <v>15689.7</v>
      </c>
      <c r="I80" s="56">
        <v>100.43</v>
      </c>
    </row>
    <row r="81" spans="2:9" ht="20.25" customHeight="1" x14ac:dyDescent="0.3">
      <c r="B81" s="145"/>
      <c r="C81" s="146"/>
      <c r="D81" s="147"/>
      <c r="E81" s="147"/>
      <c r="F81" s="142"/>
      <c r="G81" s="54"/>
      <c r="H81" s="78"/>
      <c r="I81" s="54">
        <v>0</v>
      </c>
    </row>
    <row r="82" spans="2:9" ht="26.4" x14ac:dyDescent="0.3">
      <c r="B82" s="91" t="s">
        <v>47</v>
      </c>
      <c r="C82" s="62">
        <v>42</v>
      </c>
      <c r="D82" s="92"/>
      <c r="E82" s="48" t="s">
        <v>215</v>
      </c>
      <c r="F82" s="142">
        <v>31378</v>
      </c>
      <c r="G82" s="54">
        <v>0</v>
      </c>
      <c r="H82" s="78">
        <v>13403.31</v>
      </c>
      <c r="I82" s="54">
        <f>H82/F82*100</f>
        <v>42.715628784498691</v>
      </c>
    </row>
    <row r="83" spans="2:9" x14ac:dyDescent="0.3">
      <c r="B83" s="64"/>
      <c r="C83" s="65" t="s">
        <v>47</v>
      </c>
      <c r="D83" s="66">
        <v>4241</v>
      </c>
      <c r="E83" s="49" t="s">
        <v>146</v>
      </c>
      <c r="F83" s="115">
        <v>31378</v>
      </c>
      <c r="G83" s="131">
        <v>0</v>
      </c>
      <c r="H83" s="131">
        <v>13403.31</v>
      </c>
      <c r="I83" s="56">
        <v>42.72</v>
      </c>
    </row>
    <row r="84" spans="2:9" x14ac:dyDescent="0.3">
      <c r="B84" s="89" t="s">
        <v>47</v>
      </c>
      <c r="C84" s="90" t="s">
        <v>47</v>
      </c>
      <c r="D84" s="88" t="s">
        <v>47</v>
      </c>
      <c r="E84" s="88" t="s">
        <v>47</v>
      </c>
      <c r="F84" s="115" t="s">
        <v>47</v>
      </c>
      <c r="G84" s="131" t="s">
        <v>47</v>
      </c>
      <c r="H84" s="131" t="s">
        <v>47</v>
      </c>
      <c r="I84" s="56" t="s">
        <v>47</v>
      </c>
    </row>
    <row r="85" spans="2:9" ht="26.4" x14ac:dyDescent="0.3">
      <c r="B85" s="226" t="s">
        <v>127</v>
      </c>
      <c r="C85" s="227"/>
      <c r="D85" s="228"/>
      <c r="E85" s="95" t="s">
        <v>128</v>
      </c>
      <c r="F85" s="142">
        <v>450</v>
      </c>
      <c r="G85" s="78">
        <v>0</v>
      </c>
      <c r="H85" s="78">
        <v>750</v>
      </c>
      <c r="I85" s="54">
        <f>H85/F85*100</f>
        <v>166.66666666666669</v>
      </c>
    </row>
    <row r="86" spans="2:9" x14ac:dyDescent="0.3">
      <c r="B86" s="226" t="s">
        <v>107</v>
      </c>
      <c r="C86" s="227"/>
      <c r="D86" s="228"/>
      <c r="E86" s="48" t="s">
        <v>120</v>
      </c>
      <c r="F86" s="142">
        <v>450</v>
      </c>
      <c r="G86" s="78">
        <v>0</v>
      </c>
      <c r="H86" s="78">
        <v>750</v>
      </c>
      <c r="I86" s="54">
        <f>H86/F86*100</f>
        <v>166.66666666666669</v>
      </c>
    </row>
    <row r="87" spans="2:9" ht="15" customHeight="1" x14ac:dyDescent="0.3">
      <c r="B87" s="93"/>
      <c r="C87" s="94">
        <v>32</v>
      </c>
      <c r="D87" s="95"/>
      <c r="E87" s="95" t="s">
        <v>97</v>
      </c>
      <c r="F87" s="142">
        <v>450</v>
      </c>
      <c r="G87" s="78">
        <v>0</v>
      </c>
      <c r="H87" s="78">
        <v>750</v>
      </c>
      <c r="I87" s="54">
        <f>H87/F87*100</f>
        <v>166.66666666666669</v>
      </c>
    </row>
    <row r="88" spans="2:9" ht="15" customHeight="1" x14ac:dyDescent="0.3">
      <c r="B88" s="145"/>
      <c r="C88" s="146"/>
      <c r="D88" s="147"/>
      <c r="E88" s="147"/>
      <c r="F88" s="142"/>
      <c r="G88" s="78"/>
      <c r="H88" s="78"/>
      <c r="I88" s="56"/>
    </row>
    <row r="89" spans="2:9" ht="23.4" customHeight="1" x14ac:dyDescent="0.3">
      <c r="B89" s="145" t="s">
        <v>245</v>
      </c>
      <c r="C89" s="146" t="s">
        <v>246</v>
      </c>
      <c r="D89" s="147"/>
      <c r="E89" s="192" t="s">
        <v>247</v>
      </c>
      <c r="F89" s="78">
        <v>64</v>
      </c>
      <c r="G89" s="78">
        <v>0</v>
      </c>
      <c r="H89" s="78">
        <v>64</v>
      </c>
      <c r="I89" s="54">
        <f>H89/F89*100</f>
        <v>100</v>
      </c>
    </row>
    <row r="90" spans="2:9" x14ac:dyDescent="0.3">
      <c r="B90" s="226" t="s">
        <v>165</v>
      </c>
      <c r="C90" s="227"/>
      <c r="D90" s="228"/>
      <c r="E90" s="48" t="s">
        <v>120</v>
      </c>
      <c r="F90" s="142">
        <v>64</v>
      </c>
      <c r="G90" s="78">
        <v>0</v>
      </c>
      <c r="H90" s="78">
        <v>64</v>
      </c>
      <c r="I90" s="54">
        <v>100</v>
      </c>
    </row>
    <row r="91" spans="2:9" x14ac:dyDescent="0.3">
      <c r="B91" s="89"/>
      <c r="C91" s="146">
        <v>32</v>
      </c>
      <c r="D91" s="88" t="s">
        <v>47</v>
      </c>
      <c r="E91" s="147" t="s">
        <v>97</v>
      </c>
      <c r="F91" s="115">
        <v>64</v>
      </c>
      <c r="G91" s="131">
        <v>0</v>
      </c>
      <c r="H91" s="131">
        <v>64</v>
      </c>
      <c r="I91" s="54">
        <v>100</v>
      </c>
    </row>
    <row r="92" spans="2:9" ht="15" customHeight="1" x14ac:dyDescent="0.3">
      <c r="B92" s="89"/>
      <c r="C92" s="146"/>
      <c r="D92" s="148">
        <v>3232</v>
      </c>
      <c r="E92" s="164" t="s">
        <v>248</v>
      </c>
      <c r="F92" s="131">
        <v>64</v>
      </c>
      <c r="G92" s="131">
        <v>0</v>
      </c>
      <c r="H92" s="131">
        <v>64</v>
      </c>
      <c r="I92" s="54">
        <v>100</v>
      </c>
    </row>
    <row r="93" spans="2:9" ht="15" customHeight="1" x14ac:dyDescent="0.3">
      <c r="B93" s="89"/>
      <c r="C93" s="146"/>
      <c r="D93" s="148"/>
      <c r="E93" s="147"/>
      <c r="F93" s="115"/>
      <c r="G93" s="131"/>
      <c r="H93" s="131"/>
      <c r="I93" s="56"/>
    </row>
    <row r="94" spans="2:9" ht="26.4" customHeight="1" x14ac:dyDescent="0.3">
      <c r="B94" s="226" t="s">
        <v>102</v>
      </c>
      <c r="C94" s="232"/>
      <c r="D94" s="233"/>
      <c r="E94" s="95" t="s">
        <v>147</v>
      </c>
      <c r="F94" s="142">
        <v>2892</v>
      </c>
      <c r="G94" s="78">
        <v>0</v>
      </c>
      <c r="H94" s="78">
        <v>2591.44</v>
      </c>
      <c r="I94" s="172">
        <f>H94/F94*100</f>
        <v>89.60719225449516</v>
      </c>
    </row>
    <row r="95" spans="2:9" ht="24.6" customHeight="1" x14ac:dyDescent="0.3">
      <c r="B95" s="226" t="s">
        <v>165</v>
      </c>
      <c r="C95" s="227"/>
      <c r="D95" s="228"/>
      <c r="E95" s="48" t="s">
        <v>120</v>
      </c>
      <c r="F95" s="142">
        <v>2892</v>
      </c>
      <c r="G95" s="78">
        <v>0</v>
      </c>
      <c r="H95" s="78">
        <v>2591.44</v>
      </c>
      <c r="I95" s="54">
        <v>89.61</v>
      </c>
    </row>
    <row r="96" spans="2:9" x14ac:dyDescent="0.3">
      <c r="B96" s="93"/>
      <c r="C96" s="94">
        <v>32</v>
      </c>
      <c r="D96" s="95"/>
      <c r="E96" s="95" t="s">
        <v>97</v>
      </c>
      <c r="F96" s="142">
        <v>2892</v>
      </c>
      <c r="G96" s="78">
        <v>0</v>
      </c>
      <c r="H96" s="78">
        <v>2591.44</v>
      </c>
      <c r="I96" s="54">
        <v>89.61</v>
      </c>
    </row>
    <row r="97" spans="2:9" x14ac:dyDescent="0.3">
      <c r="B97" s="107"/>
      <c r="C97" s="108"/>
      <c r="D97" s="124">
        <v>3237</v>
      </c>
      <c r="E97" s="124" t="s">
        <v>216</v>
      </c>
      <c r="F97" s="142">
        <v>1300</v>
      </c>
      <c r="G97" s="78">
        <v>0</v>
      </c>
      <c r="H97" s="78">
        <v>1132.4000000000001</v>
      </c>
      <c r="I97" s="54">
        <f>H97/F97*100</f>
        <v>87.107692307692318</v>
      </c>
    </row>
    <row r="98" spans="2:9" ht="18" customHeight="1" x14ac:dyDescent="0.3">
      <c r="B98" s="89"/>
      <c r="C98" s="90"/>
      <c r="D98" s="88">
        <v>3238</v>
      </c>
      <c r="E98" s="88" t="s">
        <v>99</v>
      </c>
      <c r="F98" s="115">
        <v>1592</v>
      </c>
      <c r="G98" s="131">
        <v>0</v>
      </c>
      <c r="H98" s="131">
        <v>1459.04</v>
      </c>
      <c r="I98" s="129">
        <f>H98/F98*100</f>
        <v>91.64824120603015</v>
      </c>
    </row>
    <row r="99" spans="2:9" ht="15.75" customHeight="1" x14ac:dyDescent="0.3">
      <c r="B99" s="89" t="s">
        <v>47</v>
      </c>
      <c r="C99" s="90"/>
      <c r="D99" s="88" t="s">
        <v>47</v>
      </c>
      <c r="E99" s="88" t="s">
        <v>47</v>
      </c>
      <c r="F99" s="115" t="s">
        <v>47</v>
      </c>
      <c r="G99" s="131" t="s">
        <v>47</v>
      </c>
      <c r="H99" s="131" t="s">
        <v>47</v>
      </c>
      <c r="I99" s="54"/>
    </row>
    <row r="100" spans="2:9" ht="26.4" x14ac:dyDescent="0.3">
      <c r="B100" s="226" t="s">
        <v>148</v>
      </c>
      <c r="C100" s="227"/>
      <c r="D100" s="228"/>
      <c r="E100" s="95" t="s">
        <v>149</v>
      </c>
      <c r="F100" s="142">
        <v>2054</v>
      </c>
      <c r="G100" s="78">
        <v>0</v>
      </c>
      <c r="H100" s="78">
        <v>3244.07</v>
      </c>
      <c r="I100" s="54">
        <f>H100/F100*100</f>
        <v>157.93914313534566</v>
      </c>
    </row>
    <row r="101" spans="2:9" x14ac:dyDescent="0.3">
      <c r="B101" s="226" t="s">
        <v>150</v>
      </c>
      <c r="C101" s="227"/>
      <c r="D101" s="228"/>
      <c r="E101" s="95" t="s">
        <v>166</v>
      </c>
      <c r="F101" s="142">
        <v>2054</v>
      </c>
      <c r="G101" s="78">
        <v>0</v>
      </c>
      <c r="H101" s="78">
        <v>2403.86</v>
      </c>
      <c r="I101" s="54">
        <f>H101/F101*100</f>
        <v>117.03310613437196</v>
      </c>
    </row>
    <row r="102" spans="2:9" ht="22.2" customHeight="1" x14ac:dyDescent="0.3">
      <c r="B102" s="107"/>
      <c r="C102" s="108">
        <v>42</v>
      </c>
      <c r="D102" s="124"/>
      <c r="E102" s="124" t="s">
        <v>215</v>
      </c>
      <c r="F102" s="143">
        <v>2054</v>
      </c>
      <c r="G102" s="78">
        <v>0</v>
      </c>
      <c r="H102" s="78">
        <v>2039.67</v>
      </c>
      <c r="I102" s="54">
        <f>H102/F102*100</f>
        <v>99.302336903602722</v>
      </c>
    </row>
    <row r="103" spans="2:9" x14ac:dyDescent="0.3">
      <c r="B103" s="107"/>
      <c r="C103" s="108"/>
      <c r="D103" s="124">
        <v>4221</v>
      </c>
      <c r="E103" s="124" t="s">
        <v>202</v>
      </c>
      <c r="F103" s="144">
        <v>2054</v>
      </c>
      <c r="G103" s="78">
        <v>0</v>
      </c>
      <c r="H103" s="182">
        <v>2039.67</v>
      </c>
      <c r="I103" s="129">
        <v>99.3</v>
      </c>
    </row>
    <row r="104" spans="2:9" x14ac:dyDescent="0.3">
      <c r="B104" s="107"/>
      <c r="C104" s="108"/>
      <c r="D104" s="124"/>
      <c r="E104" s="124"/>
      <c r="F104" s="144"/>
      <c r="G104" s="78"/>
      <c r="H104" s="78"/>
      <c r="I104" s="54"/>
    </row>
    <row r="105" spans="2:9" x14ac:dyDescent="0.3">
      <c r="B105" s="226" t="s">
        <v>106</v>
      </c>
      <c r="C105" s="227"/>
      <c r="D105" s="228"/>
      <c r="E105" s="125" t="s">
        <v>255</v>
      </c>
      <c r="F105" s="143">
        <v>71</v>
      </c>
      <c r="G105" s="78">
        <v>0</v>
      </c>
      <c r="H105" s="171">
        <v>140.80000000000001</v>
      </c>
      <c r="I105" s="54">
        <f>H105/F105*100</f>
        <v>198.3098591549296</v>
      </c>
    </row>
    <row r="106" spans="2:9" ht="14.25" customHeight="1" x14ac:dyDescent="0.3">
      <c r="B106" s="151"/>
      <c r="C106" s="152">
        <v>32</v>
      </c>
      <c r="D106" s="153"/>
      <c r="E106" s="109" t="s">
        <v>97</v>
      </c>
      <c r="F106" s="143">
        <v>71</v>
      </c>
      <c r="G106" s="78">
        <v>0</v>
      </c>
      <c r="H106" s="171">
        <v>140.80000000000001</v>
      </c>
      <c r="I106" s="54">
        <v>198.31</v>
      </c>
    </row>
    <row r="107" spans="2:9" ht="15" customHeight="1" x14ac:dyDescent="0.3">
      <c r="B107" s="151"/>
      <c r="C107" s="152"/>
      <c r="D107" s="153">
        <v>3221</v>
      </c>
      <c r="E107" s="124" t="s">
        <v>256</v>
      </c>
      <c r="F107" s="144">
        <v>71</v>
      </c>
      <c r="G107" s="182">
        <v>0</v>
      </c>
      <c r="H107" s="182">
        <v>140.80000000000001</v>
      </c>
      <c r="I107" s="129">
        <v>198.31</v>
      </c>
    </row>
    <row r="108" spans="2:9" x14ac:dyDescent="0.3">
      <c r="B108" s="151"/>
      <c r="C108" s="152"/>
      <c r="D108" s="153"/>
      <c r="E108" s="125"/>
      <c r="F108" s="143"/>
      <c r="G108" s="78"/>
      <c r="H108" s="171"/>
      <c r="I108" s="54"/>
    </row>
    <row r="109" spans="2:9" x14ac:dyDescent="0.3">
      <c r="B109" s="226" t="s">
        <v>218</v>
      </c>
      <c r="C109" s="227"/>
      <c r="D109" s="228"/>
      <c r="E109" s="125" t="s">
        <v>219</v>
      </c>
      <c r="F109" s="143">
        <v>701</v>
      </c>
      <c r="G109" s="78">
        <v>0</v>
      </c>
      <c r="H109" s="78">
        <v>699.41</v>
      </c>
      <c r="I109" s="54">
        <f>H109/F109*100</f>
        <v>99.773181169757493</v>
      </c>
    </row>
    <row r="110" spans="2:9" x14ac:dyDescent="0.3">
      <c r="B110" s="107"/>
      <c r="C110" s="108">
        <v>32</v>
      </c>
      <c r="D110" s="109"/>
      <c r="E110" s="126"/>
      <c r="F110" s="171">
        <v>701</v>
      </c>
      <c r="G110" s="78">
        <v>0</v>
      </c>
      <c r="H110" s="78">
        <v>699.41</v>
      </c>
      <c r="I110" s="54">
        <v>99.77</v>
      </c>
    </row>
    <row r="111" spans="2:9" ht="15" customHeight="1" x14ac:dyDescent="0.3">
      <c r="B111" s="107"/>
      <c r="C111" s="108"/>
      <c r="D111" s="124">
        <v>322</v>
      </c>
      <c r="E111" s="167" t="s">
        <v>65</v>
      </c>
      <c r="F111" s="144">
        <v>509</v>
      </c>
      <c r="G111" s="182">
        <v>0</v>
      </c>
      <c r="H111" s="182">
        <v>508.35</v>
      </c>
      <c r="I111" s="129">
        <f>H111/F111*100</f>
        <v>99.872298624754436</v>
      </c>
    </row>
    <row r="112" spans="2:9" x14ac:dyDescent="0.3">
      <c r="B112" s="93"/>
      <c r="C112" s="94"/>
      <c r="D112" s="124">
        <v>329</v>
      </c>
      <c r="E112" s="124" t="s">
        <v>81</v>
      </c>
      <c r="F112" s="144">
        <v>192</v>
      </c>
      <c r="G112" s="182">
        <v>0</v>
      </c>
      <c r="H112" s="182">
        <v>191.06</v>
      </c>
      <c r="I112" s="129">
        <f>H112/F112*100</f>
        <v>99.510416666666671</v>
      </c>
    </row>
    <row r="113" spans="2:9" x14ac:dyDescent="0.3">
      <c r="B113" s="151"/>
      <c r="C113" s="152"/>
      <c r="D113" s="124"/>
      <c r="E113" s="124"/>
      <c r="F113" s="144"/>
      <c r="G113" s="78"/>
      <c r="H113" s="78"/>
      <c r="I113" s="54"/>
    </row>
    <row r="114" spans="2:9" x14ac:dyDescent="0.3">
      <c r="B114" s="226" t="s">
        <v>220</v>
      </c>
      <c r="C114" s="227"/>
      <c r="D114" s="228"/>
      <c r="E114" s="95" t="s">
        <v>151</v>
      </c>
      <c r="F114" s="142">
        <v>1100</v>
      </c>
      <c r="G114" s="78">
        <v>0</v>
      </c>
      <c r="H114" s="78">
        <v>0</v>
      </c>
      <c r="I114" s="54">
        <f>H116/F116*100</f>
        <v>0</v>
      </c>
    </row>
    <row r="115" spans="2:9" x14ac:dyDescent="0.3">
      <c r="B115" s="226" t="s">
        <v>106</v>
      </c>
      <c r="C115" s="227"/>
      <c r="D115" s="228"/>
      <c r="E115" s="95" t="s">
        <v>167</v>
      </c>
      <c r="F115" s="142">
        <v>1100</v>
      </c>
      <c r="G115" s="78">
        <v>0</v>
      </c>
      <c r="H115" s="78">
        <v>0</v>
      </c>
      <c r="I115" s="56">
        <v>0</v>
      </c>
    </row>
    <row r="116" spans="2:9" x14ac:dyDescent="0.3">
      <c r="B116" s="93"/>
      <c r="C116" s="94">
        <v>32</v>
      </c>
      <c r="D116" s="95"/>
      <c r="E116" s="48" t="s">
        <v>97</v>
      </c>
      <c r="F116" s="142">
        <v>1100</v>
      </c>
      <c r="G116" s="78">
        <v>0</v>
      </c>
      <c r="H116" s="78">
        <v>0</v>
      </c>
      <c r="I116" s="56">
        <v>0</v>
      </c>
    </row>
    <row r="117" spans="2:9" ht="15" customHeight="1" x14ac:dyDescent="0.3">
      <c r="B117" s="89"/>
      <c r="C117" s="90"/>
      <c r="D117" s="88">
        <v>3299</v>
      </c>
      <c r="E117" s="88" t="s">
        <v>81</v>
      </c>
      <c r="F117" s="115">
        <v>1100</v>
      </c>
      <c r="G117" s="131">
        <v>0</v>
      </c>
      <c r="H117" s="182">
        <v>0</v>
      </c>
      <c r="I117" s="129">
        <v>0</v>
      </c>
    </row>
    <row r="118" spans="2:9" ht="27" customHeight="1" x14ac:dyDescent="0.3">
      <c r="B118" s="89"/>
      <c r="C118" s="90"/>
      <c r="D118" s="88"/>
      <c r="E118" s="88"/>
      <c r="F118" s="115"/>
      <c r="G118" s="131" t="s">
        <v>47</v>
      </c>
      <c r="H118" s="131"/>
      <c r="I118" s="54"/>
    </row>
    <row r="119" spans="2:9" x14ac:dyDescent="0.3">
      <c r="B119" s="226" t="s">
        <v>152</v>
      </c>
      <c r="C119" s="227"/>
      <c r="D119" s="228"/>
      <c r="E119" s="95" t="s">
        <v>153</v>
      </c>
      <c r="F119" s="142">
        <v>2200</v>
      </c>
      <c r="G119" s="78">
        <v>0</v>
      </c>
      <c r="H119" s="78">
        <v>2112.5</v>
      </c>
      <c r="I119" s="54">
        <f>119/F119*100</f>
        <v>5.4090909090909092</v>
      </c>
    </row>
    <row r="120" spans="2:9" ht="15" customHeight="1" x14ac:dyDescent="0.3">
      <c r="B120" s="226" t="s">
        <v>107</v>
      </c>
      <c r="C120" s="227"/>
      <c r="D120" s="228"/>
      <c r="E120" s="48" t="s">
        <v>120</v>
      </c>
      <c r="F120" s="142">
        <v>2200</v>
      </c>
      <c r="G120" s="78">
        <v>0</v>
      </c>
      <c r="H120" s="78">
        <v>2112.5</v>
      </c>
      <c r="I120" s="56">
        <v>5.41</v>
      </c>
    </row>
    <row r="121" spans="2:9" x14ac:dyDescent="0.3">
      <c r="B121" s="93"/>
      <c r="C121" s="94">
        <v>32</v>
      </c>
      <c r="D121" s="95"/>
      <c r="E121" s="48" t="s">
        <v>97</v>
      </c>
      <c r="F121" s="142">
        <v>2200</v>
      </c>
      <c r="G121" s="78">
        <v>0</v>
      </c>
      <c r="H121" s="78">
        <v>2112.5</v>
      </c>
      <c r="I121" s="56">
        <v>5.41</v>
      </c>
    </row>
    <row r="122" spans="2:9" ht="26.4" x14ac:dyDescent="0.3">
      <c r="B122" s="89"/>
      <c r="C122" s="96" t="s">
        <v>47</v>
      </c>
      <c r="D122" s="88">
        <v>3232</v>
      </c>
      <c r="E122" s="88" t="s">
        <v>257</v>
      </c>
      <c r="F122" s="115">
        <v>2200</v>
      </c>
      <c r="G122" s="131">
        <v>0</v>
      </c>
      <c r="H122" s="182">
        <v>2112.5</v>
      </c>
      <c r="I122" s="54">
        <v>5.41</v>
      </c>
    </row>
    <row r="123" spans="2:9" x14ac:dyDescent="0.3">
      <c r="B123" s="89"/>
      <c r="C123" s="90"/>
      <c r="D123" s="88"/>
      <c r="E123" s="88"/>
      <c r="F123" s="115"/>
      <c r="G123" s="131"/>
      <c r="H123" s="131"/>
      <c r="I123" s="54"/>
    </row>
    <row r="124" spans="2:9" x14ac:dyDescent="0.3">
      <c r="B124" s="226" t="s">
        <v>221</v>
      </c>
      <c r="C124" s="227"/>
      <c r="D124" s="228"/>
      <c r="E124" s="95" t="s">
        <v>168</v>
      </c>
      <c r="F124" s="142">
        <v>0</v>
      </c>
      <c r="G124" s="78">
        <v>0</v>
      </c>
      <c r="H124" s="78">
        <v>0</v>
      </c>
      <c r="I124" s="54">
        <v>0</v>
      </c>
    </row>
    <row r="125" spans="2:9" x14ac:dyDescent="0.3">
      <c r="B125" s="226" t="s">
        <v>169</v>
      </c>
      <c r="C125" s="227"/>
      <c r="D125" s="228"/>
      <c r="E125" s="95" t="s">
        <v>129</v>
      </c>
      <c r="F125" s="142">
        <v>0</v>
      </c>
      <c r="G125" s="78">
        <v>0</v>
      </c>
      <c r="H125" s="78">
        <v>0</v>
      </c>
      <c r="I125" s="56">
        <v>0</v>
      </c>
    </row>
    <row r="126" spans="2:9" x14ac:dyDescent="0.3">
      <c r="B126" s="93"/>
      <c r="C126" s="94">
        <v>32</v>
      </c>
      <c r="D126" s="95"/>
      <c r="E126" s="48" t="s">
        <v>97</v>
      </c>
      <c r="F126" s="142">
        <v>0</v>
      </c>
      <c r="G126" s="78">
        <v>0</v>
      </c>
      <c r="H126" s="78">
        <v>0</v>
      </c>
      <c r="I126" s="56">
        <v>0</v>
      </c>
    </row>
    <row r="127" spans="2:9" x14ac:dyDescent="0.3">
      <c r="B127" s="89"/>
      <c r="C127" s="90"/>
      <c r="D127" s="88">
        <v>3211</v>
      </c>
      <c r="E127" s="88" t="s">
        <v>61</v>
      </c>
      <c r="F127" s="115">
        <v>0</v>
      </c>
      <c r="G127" s="131">
        <v>0</v>
      </c>
      <c r="H127" s="182">
        <v>0</v>
      </c>
      <c r="I127" s="129">
        <v>0</v>
      </c>
    </row>
    <row r="128" spans="2:9" x14ac:dyDescent="0.3">
      <c r="B128" s="89"/>
      <c r="C128" s="90"/>
      <c r="D128" s="88"/>
      <c r="E128" s="88"/>
      <c r="F128" s="115"/>
      <c r="G128" s="131"/>
      <c r="H128" s="131"/>
      <c r="I128" s="54"/>
    </row>
    <row r="129" spans="2:9" ht="26.4" x14ac:dyDescent="0.3">
      <c r="B129" s="226" t="s">
        <v>154</v>
      </c>
      <c r="C129" s="227"/>
      <c r="D129" s="228"/>
      <c r="E129" s="95" t="s">
        <v>155</v>
      </c>
      <c r="F129" s="142">
        <v>0</v>
      </c>
      <c r="G129" s="78">
        <v>0</v>
      </c>
      <c r="H129" s="78">
        <v>4800</v>
      </c>
      <c r="I129" s="54">
        <v>0</v>
      </c>
    </row>
    <row r="130" spans="2:9" x14ac:dyDescent="0.3">
      <c r="B130" s="226" t="s">
        <v>107</v>
      </c>
      <c r="C130" s="227"/>
      <c r="D130" s="228"/>
      <c r="E130" s="48" t="s">
        <v>120</v>
      </c>
      <c r="F130" s="142">
        <v>0</v>
      </c>
      <c r="G130" s="78">
        <v>0</v>
      </c>
      <c r="H130" s="78">
        <v>4800</v>
      </c>
      <c r="I130" s="56">
        <v>0</v>
      </c>
    </row>
    <row r="131" spans="2:9" x14ac:dyDescent="0.3">
      <c r="B131" s="93"/>
      <c r="C131" s="94">
        <v>31</v>
      </c>
      <c r="D131" s="95"/>
      <c r="E131" s="95" t="s">
        <v>140</v>
      </c>
      <c r="F131" s="142">
        <v>0</v>
      </c>
      <c r="G131" s="78">
        <v>0</v>
      </c>
      <c r="H131" s="78">
        <v>4800</v>
      </c>
      <c r="I131" s="56">
        <v>0</v>
      </c>
    </row>
    <row r="132" spans="2:9" x14ac:dyDescent="0.3">
      <c r="B132" s="89"/>
      <c r="C132" s="90"/>
      <c r="D132" s="88">
        <v>3111</v>
      </c>
      <c r="E132" s="88" t="s">
        <v>96</v>
      </c>
      <c r="F132" s="115">
        <v>0</v>
      </c>
      <c r="G132" s="131">
        <v>0</v>
      </c>
      <c r="H132" s="131">
        <v>0</v>
      </c>
      <c r="I132" s="56">
        <v>0</v>
      </c>
    </row>
    <row r="133" spans="2:9" x14ac:dyDescent="0.3">
      <c r="B133" s="89"/>
      <c r="C133" s="90"/>
      <c r="D133" s="88">
        <v>3121</v>
      </c>
      <c r="E133" s="88" t="s">
        <v>57</v>
      </c>
      <c r="F133" s="115">
        <v>0</v>
      </c>
      <c r="G133" s="131">
        <v>0</v>
      </c>
      <c r="H133" s="131">
        <v>4800</v>
      </c>
      <c r="I133" s="54">
        <v>0</v>
      </c>
    </row>
    <row r="134" spans="2:9" x14ac:dyDescent="0.3">
      <c r="B134" s="89"/>
      <c r="C134" s="90"/>
      <c r="D134" s="88">
        <v>3132</v>
      </c>
      <c r="E134" s="88" t="s">
        <v>170</v>
      </c>
      <c r="F134" s="115">
        <v>0</v>
      </c>
      <c r="G134" s="131">
        <v>0</v>
      </c>
      <c r="H134" s="131">
        <v>0</v>
      </c>
      <c r="I134" s="56">
        <v>0</v>
      </c>
    </row>
    <row r="135" spans="2:9" x14ac:dyDescent="0.3">
      <c r="B135" s="93"/>
      <c r="C135" s="94">
        <v>32</v>
      </c>
      <c r="D135" s="95"/>
      <c r="E135" s="48" t="s">
        <v>97</v>
      </c>
      <c r="F135" s="142">
        <v>0</v>
      </c>
      <c r="G135" s="78">
        <v>0</v>
      </c>
      <c r="H135" s="78">
        <v>0</v>
      </c>
      <c r="I135" s="56">
        <v>0</v>
      </c>
    </row>
    <row r="136" spans="2:9" x14ac:dyDescent="0.3">
      <c r="B136" s="89"/>
      <c r="C136" s="90"/>
      <c r="D136" s="88">
        <v>3211</v>
      </c>
      <c r="E136" s="49" t="s">
        <v>222</v>
      </c>
      <c r="F136" s="115">
        <v>0</v>
      </c>
      <c r="G136" s="131">
        <v>0</v>
      </c>
      <c r="H136" s="131">
        <v>0</v>
      </c>
      <c r="I136" s="129">
        <v>0</v>
      </c>
    </row>
    <row r="137" spans="2:9" x14ac:dyDescent="0.3">
      <c r="B137" s="89"/>
      <c r="C137" s="90"/>
      <c r="D137" s="88"/>
      <c r="E137" s="88"/>
      <c r="F137" s="115"/>
      <c r="G137" s="131"/>
      <c r="H137" s="131"/>
      <c r="I137" s="54"/>
    </row>
    <row r="138" spans="2:9" x14ac:dyDescent="0.3">
      <c r="B138" s="226" t="s">
        <v>156</v>
      </c>
      <c r="C138" s="227"/>
      <c r="D138" s="228"/>
      <c r="E138" s="95" t="s">
        <v>157</v>
      </c>
      <c r="F138" s="142">
        <v>145800</v>
      </c>
      <c r="G138" s="78">
        <v>0</v>
      </c>
      <c r="H138" s="78">
        <v>97748.81</v>
      </c>
      <c r="I138" s="54">
        <f>H138/F138*100</f>
        <v>67.043079561042518</v>
      </c>
    </row>
    <row r="139" spans="2:9" x14ac:dyDescent="0.3">
      <c r="B139" s="226" t="s">
        <v>107</v>
      </c>
      <c r="C139" s="227"/>
      <c r="D139" s="228"/>
      <c r="E139" s="48" t="s">
        <v>120</v>
      </c>
      <c r="F139" s="142">
        <v>145800</v>
      </c>
      <c r="G139" s="78">
        <v>0</v>
      </c>
      <c r="H139" s="78">
        <v>2403.1799999999998</v>
      </c>
      <c r="I139" s="56">
        <f>H139/F139*100</f>
        <v>1.6482716049382715</v>
      </c>
    </row>
    <row r="140" spans="2:9" x14ac:dyDescent="0.3">
      <c r="B140" s="93"/>
      <c r="C140" s="94">
        <v>32</v>
      </c>
      <c r="D140" s="95"/>
      <c r="E140" s="48" t="s">
        <v>97</v>
      </c>
      <c r="F140" s="142">
        <v>145800</v>
      </c>
      <c r="G140" s="78">
        <v>0</v>
      </c>
      <c r="H140" s="78">
        <v>2403.1799999999998</v>
      </c>
      <c r="I140" s="56">
        <v>1.65</v>
      </c>
    </row>
    <row r="141" spans="2:9" ht="21.75" customHeight="1" x14ac:dyDescent="0.3">
      <c r="B141" s="97"/>
      <c r="C141" s="96"/>
      <c r="D141" s="88">
        <v>3222</v>
      </c>
      <c r="E141" s="88" t="s">
        <v>171</v>
      </c>
      <c r="F141" s="115">
        <v>145800</v>
      </c>
      <c r="G141" s="131"/>
      <c r="H141" s="131">
        <v>2403.1799999999998</v>
      </c>
      <c r="I141" s="54">
        <v>1.65</v>
      </c>
    </row>
    <row r="142" spans="2:9" x14ac:dyDescent="0.3">
      <c r="B142" s="97"/>
      <c r="C142" s="98"/>
      <c r="D142" s="99"/>
      <c r="E142" s="95"/>
      <c r="F142" s="142"/>
      <c r="G142" s="131"/>
      <c r="H142" s="131"/>
      <c r="I142" s="54"/>
    </row>
    <row r="143" spans="2:9" x14ac:dyDescent="0.3">
      <c r="B143" s="226" t="s">
        <v>124</v>
      </c>
      <c r="C143" s="232"/>
      <c r="D143" s="233"/>
      <c r="E143" s="95" t="s">
        <v>172</v>
      </c>
      <c r="F143" s="142">
        <v>131000</v>
      </c>
      <c r="G143" s="78">
        <v>0</v>
      </c>
      <c r="H143" s="78">
        <v>95345.63</v>
      </c>
      <c r="I143" s="56">
        <f>H143/F143*100</f>
        <v>72.782923664122151</v>
      </c>
    </row>
    <row r="144" spans="2:9" x14ac:dyDescent="0.3">
      <c r="B144" s="93"/>
      <c r="C144" s="94">
        <v>32</v>
      </c>
      <c r="D144" s="95"/>
      <c r="E144" s="48" t="s">
        <v>97</v>
      </c>
      <c r="F144" s="142">
        <v>131000</v>
      </c>
      <c r="G144" s="78">
        <v>0</v>
      </c>
      <c r="H144" s="78">
        <v>95345.63</v>
      </c>
      <c r="I144" s="56">
        <v>72.78</v>
      </c>
    </row>
    <row r="145" spans="2:9" ht="26.25" customHeight="1" x14ac:dyDescent="0.3">
      <c r="B145" s="93"/>
      <c r="C145" s="90"/>
      <c r="D145" s="88">
        <v>3222</v>
      </c>
      <c r="E145" s="88" t="s">
        <v>171</v>
      </c>
      <c r="F145" s="115">
        <v>131000</v>
      </c>
      <c r="G145" s="131">
        <v>0</v>
      </c>
      <c r="H145" s="131">
        <v>95345.63</v>
      </c>
      <c r="I145" s="54">
        <f>H145/F145*100</f>
        <v>72.782923664122151</v>
      </c>
    </row>
    <row r="146" spans="2:9" x14ac:dyDescent="0.3">
      <c r="B146" s="93"/>
      <c r="C146" s="90"/>
      <c r="D146" s="88"/>
      <c r="E146" s="88"/>
      <c r="F146" s="115"/>
      <c r="G146" s="131"/>
      <c r="H146" s="131"/>
      <c r="I146" s="54"/>
    </row>
    <row r="147" spans="2:9" ht="26.4" x14ac:dyDescent="0.3">
      <c r="B147" s="226" t="s">
        <v>223</v>
      </c>
      <c r="C147" s="227"/>
      <c r="D147" s="228"/>
      <c r="E147" s="95" t="s">
        <v>158</v>
      </c>
      <c r="F147" s="142">
        <v>86095</v>
      </c>
      <c r="G147" s="78">
        <v>0</v>
      </c>
      <c r="H147" s="78">
        <v>81294.570000000007</v>
      </c>
      <c r="I147" s="54">
        <f>H147/F147*100</f>
        <v>94.424263894535116</v>
      </c>
    </row>
    <row r="148" spans="2:9" x14ac:dyDescent="0.3">
      <c r="B148" s="226" t="s">
        <v>107</v>
      </c>
      <c r="C148" s="227"/>
      <c r="D148" s="228"/>
      <c r="E148" s="48" t="s">
        <v>120</v>
      </c>
      <c r="F148" s="142">
        <v>86095</v>
      </c>
      <c r="G148" s="78">
        <v>0</v>
      </c>
      <c r="H148" s="78">
        <v>81294.570000000007</v>
      </c>
      <c r="I148" s="56">
        <v>94.42</v>
      </c>
    </row>
    <row r="149" spans="2:9" x14ac:dyDescent="0.3">
      <c r="B149" s="61"/>
      <c r="C149" s="62">
        <v>31</v>
      </c>
      <c r="D149" s="63"/>
      <c r="E149" s="46" t="s">
        <v>140</v>
      </c>
      <c r="F149" s="142">
        <v>82096</v>
      </c>
      <c r="G149" s="78">
        <v>0</v>
      </c>
      <c r="H149" s="78">
        <v>81294.570000000007</v>
      </c>
      <c r="I149" s="56">
        <v>94.42</v>
      </c>
    </row>
    <row r="150" spans="2:9" x14ac:dyDescent="0.3">
      <c r="B150" s="64"/>
      <c r="C150" s="65"/>
      <c r="D150" s="66">
        <v>3111</v>
      </c>
      <c r="E150" s="49" t="s">
        <v>27</v>
      </c>
      <c r="F150" s="115">
        <v>64976</v>
      </c>
      <c r="G150" s="131">
        <v>0</v>
      </c>
      <c r="H150" s="131">
        <v>64975.09</v>
      </c>
      <c r="I150" s="56">
        <v>100</v>
      </c>
    </row>
    <row r="151" spans="2:9" x14ac:dyDescent="0.3">
      <c r="B151" s="64"/>
      <c r="C151" s="65"/>
      <c r="D151" s="66">
        <v>3121</v>
      </c>
      <c r="E151" s="49" t="s">
        <v>57</v>
      </c>
      <c r="F151" s="115">
        <v>6400</v>
      </c>
      <c r="G151" s="131">
        <v>0</v>
      </c>
      <c r="H151" s="131">
        <v>1600</v>
      </c>
      <c r="I151" s="54">
        <f>H151/F151*100</f>
        <v>25</v>
      </c>
    </row>
    <row r="152" spans="2:9" x14ac:dyDescent="0.3">
      <c r="B152" s="64"/>
      <c r="C152" s="65"/>
      <c r="D152" s="66">
        <v>3132</v>
      </c>
      <c r="E152" s="49" t="s">
        <v>58</v>
      </c>
      <c r="F152" s="115">
        <v>10720</v>
      </c>
      <c r="G152" s="131">
        <v>0</v>
      </c>
      <c r="H152" s="131">
        <v>10720.72</v>
      </c>
      <c r="I152" s="56">
        <v>100</v>
      </c>
    </row>
    <row r="153" spans="2:9" x14ac:dyDescent="0.3">
      <c r="B153" s="61"/>
      <c r="C153" s="62">
        <v>32</v>
      </c>
      <c r="D153" s="63"/>
      <c r="E153" s="48" t="s">
        <v>97</v>
      </c>
      <c r="F153" s="142">
        <v>3999</v>
      </c>
      <c r="G153" s="182">
        <v>0</v>
      </c>
      <c r="H153" s="78">
        <v>3998.76</v>
      </c>
      <c r="I153" s="56">
        <v>100</v>
      </c>
    </row>
    <row r="154" spans="2:9" x14ac:dyDescent="0.3">
      <c r="B154" s="159"/>
      <c r="C154" s="160"/>
      <c r="D154" s="66">
        <v>3211</v>
      </c>
      <c r="E154" s="49" t="s">
        <v>222</v>
      </c>
      <c r="F154" s="115">
        <v>270</v>
      </c>
      <c r="G154" s="182">
        <v>0</v>
      </c>
      <c r="H154" s="182">
        <v>270</v>
      </c>
      <c r="I154" s="54">
        <v>100</v>
      </c>
    </row>
    <row r="155" spans="2:9" x14ac:dyDescent="0.3">
      <c r="B155" s="64"/>
      <c r="C155" s="65"/>
      <c r="D155" s="162">
        <v>3212</v>
      </c>
      <c r="E155" s="163" t="s">
        <v>249</v>
      </c>
      <c r="F155" s="168">
        <v>3729</v>
      </c>
      <c r="G155" s="182">
        <v>0</v>
      </c>
      <c r="H155" s="131">
        <v>3728.76</v>
      </c>
      <c r="I155" s="54">
        <f>H155/F155*100</f>
        <v>99.993563958165737</v>
      </c>
    </row>
    <row r="156" spans="2:9" x14ac:dyDescent="0.3">
      <c r="B156" s="229"/>
      <c r="C156" s="230"/>
      <c r="D156" s="231"/>
      <c r="E156" s="88"/>
      <c r="F156" s="115"/>
      <c r="G156" s="131"/>
      <c r="H156" s="131"/>
      <c r="I156" s="54"/>
    </row>
    <row r="157" spans="2:9" ht="26.4" x14ac:dyDescent="0.3">
      <c r="B157" s="226" t="s">
        <v>250</v>
      </c>
      <c r="C157" s="227"/>
      <c r="D157" s="228"/>
      <c r="E157" s="153" t="s">
        <v>251</v>
      </c>
      <c r="F157" s="143">
        <v>96911</v>
      </c>
      <c r="G157" s="171">
        <v>0</v>
      </c>
      <c r="H157" s="171">
        <v>83265.41</v>
      </c>
      <c r="I157" s="54">
        <f>H157/F157*100</f>
        <v>85.919462186955045</v>
      </c>
    </row>
    <row r="158" spans="2:9" x14ac:dyDescent="0.3">
      <c r="B158" s="226" t="s">
        <v>107</v>
      </c>
      <c r="C158" s="227"/>
      <c r="D158" s="228"/>
      <c r="E158" s="48" t="s">
        <v>120</v>
      </c>
      <c r="F158" s="143">
        <v>96911</v>
      </c>
      <c r="G158" s="171">
        <v>0</v>
      </c>
      <c r="H158" s="171">
        <v>83265.41</v>
      </c>
      <c r="I158" s="56">
        <v>85.92</v>
      </c>
    </row>
    <row r="159" spans="2:9" x14ac:dyDescent="0.3">
      <c r="B159" s="126"/>
      <c r="C159" s="160">
        <v>31</v>
      </c>
      <c r="D159" s="117"/>
      <c r="E159" s="46" t="s">
        <v>140</v>
      </c>
      <c r="F159" s="143">
        <v>91000</v>
      </c>
      <c r="G159" s="171">
        <v>0</v>
      </c>
      <c r="H159" s="171">
        <v>79072.990000000005</v>
      </c>
      <c r="I159" s="56">
        <f>H159/F159*100</f>
        <v>86.893395604395607</v>
      </c>
    </row>
    <row r="160" spans="2:9" ht="13.8" customHeight="1" x14ac:dyDescent="0.3">
      <c r="B160" s="126"/>
      <c r="C160" s="160"/>
      <c r="D160" s="66">
        <v>3111</v>
      </c>
      <c r="E160" s="49" t="s">
        <v>27</v>
      </c>
      <c r="F160" s="115">
        <v>70000</v>
      </c>
      <c r="G160" s="131">
        <v>0</v>
      </c>
      <c r="H160" s="131">
        <v>62385.71</v>
      </c>
      <c r="I160" s="56">
        <f>H160/F160*100</f>
        <v>89.122442857142858</v>
      </c>
    </row>
    <row r="161" spans="2:9" x14ac:dyDescent="0.3">
      <c r="B161" s="126"/>
      <c r="C161" s="160"/>
      <c r="D161" s="170">
        <v>3121</v>
      </c>
      <c r="E161" s="49" t="s">
        <v>57</v>
      </c>
      <c r="F161" s="115">
        <v>9000</v>
      </c>
      <c r="G161" s="131">
        <v>0</v>
      </c>
      <c r="H161" s="131">
        <v>6400</v>
      </c>
      <c r="I161" s="54">
        <f>H161/F161*100</f>
        <v>71.111111111111114</v>
      </c>
    </row>
    <row r="162" spans="2:9" x14ac:dyDescent="0.3">
      <c r="B162" s="126"/>
      <c r="C162" s="160"/>
      <c r="D162" s="170">
        <v>3132</v>
      </c>
      <c r="E162" s="49" t="s">
        <v>58</v>
      </c>
      <c r="F162" s="115">
        <v>12000</v>
      </c>
      <c r="G162" s="131">
        <v>0</v>
      </c>
      <c r="H162" s="131">
        <v>10287.280000000001</v>
      </c>
      <c r="I162" s="54">
        <f>H162/F162*100</f>
        <v>85.727333333333348</v>
      </c>
    </row>
    <row r="163" spans="2:9" x14ac:dyDescent="0.3">
      <c r="B163" s="126"/>
      <c r="C163" s="160"/>
      <c r="D163" s="170">
        <v>3211</v>
      </c>
      <c r="E163" s="49" t="s">
        <v>222</v>
      </c>
      <c r="F163" s="115">
        <v>700</v>
      </c>
      <c r="G163" s="131">
        <v>0</v>
      </c>
      <c r="H163" s="131">
        <v>405</v>
      </c>
      <c r="I163" s="54">
        <f>H177/F177*100</f>
        <v>99.962068965517233</v>
      </c>
    </row>
    <row r="164" spans="2:9" x14ac:dyDescent="0.3">
      <c r="B164" s="126"/>
      <c r="C164" s="160"/>
      <c r="D164" s="170">
        <v>3212</v>
      </c>
      <c r="E164" s="163" t="s">
        <v>249</v>
      </c>
      <c r="F164" s="115">
        <v>4000</v>
      </c>
      <c r="G164" s="131">
        <v>0</v>
      </c>
      <c r="H164" s="131">
        <v>2646.92</v>
      </c>
      <c r="I164" s="56">
        <f>H162/F163*100</f>
        <v>1469.6114285714289</v>
      </c>
    </row>
    <row r="165" spans="2:9" x14ac:dyDescent="0.3">
      <c r="B165" s="126"/>
      <c r="C165" s="160"/>
      <c r="D165" s="170">
        <v>3236</v>
      </c>
      <c r="E165" s="49" t="s">
        <v>240</v>
      </c>
      <c r="F165" s="115">
        <v>1211</v>
      </c>
      <c r="G165" s="131">
        <v>0</v>
      </c>
      <c r="H165" s="131">
        <v>1140.5</v>
      </c>
      <c r="I165" s="56">
        <f>H165/F165*100</f>
        <v>94.178364987613534</v>
      </c>
    </row>
    <row r="166" spans="2:9" x14ac:dyDescent="0.3">
      <c r="B166" s="154"/>
      <c r="C166" s="155"/>
      <c r="D166" s="156"/>
      <c r="E166" s="158"/>
      <c r="F166" s="115"/>
      <c r="G166" s="131"/>
      <c r="H166" s="131"/>
      <c r="I166" s="54"/>
    </row>
    <row r="167" spans="2:9" x14ac:dyDescent="0.3">
      <c r="B167" s="226" t="s">
        <v>178</v>
      </c>
      <c r="C167" s="227"/>
      <c r="D167" s="228"/>
      <c r="E167" s="95" t="s">
        <v>226</v>
      </c>
      <c r="F167" s="142">
        <v>1960</v>
      </c>
      <c r="G167" s="78">
        <v>0</v>
      </c>
      <c r="H167" s="78">
        <v>2769.47</v>
      </c>
      <c r="I167" s="54">
        <f>H167/F167*100</f>
        <v>141.29948979591836</v>
      </c>
    </row>
    <row r="168" spans="2:9" x14ac:dyDescent="0.3">
      <c r="B168" s="226" t="s">
        <v>159</v>
      </c>
      <c r="C168" s="227"/>
      <c r="D168" s="228"/>
      <c r="E168" s="95" t="s">
        <v>160</v>
      </c>
      <c r="F168" s="142">
        <v>0</v>
      </c>
      <c r="G168" s="131">
        <v>0</v>
      </c>
      <c r="H168" s="78">
        <v>1609.91</v>
      </c>
      <c r="I168" s="56">
        <v>0</v>
      </c>
    </row>
    <row r="169" spans="2:9" x14ac:dyDescent="0.3">
      <c r="B169" s="226" t="s">
        <v>107</v>
      </c>
      <c r="C169" s="227"/>
      <c r="D169" s="228"/>
      <c r="E169" s="48" t="s">
        <v>120</v>
      </c>
      <c r="F169" s="142">
        <v>0</v>
      </c>
      <c r="G169" s="131">
        <v>0</v>
      </c>
      <c r="H169" s="78">
        <v>1609.91</v>
      </c>
      <c r="I169" s="56">
        <v>0</v>
      </c>
    </row>
    <row r="170" spans="2:9" x14ac:dyDescent="0.3">
      <c r="B170" s="151"/>
      <c r="C170" s="152">
        <v>32</v>
      </c>
      <c r="D170" s="153"/>
      <c r="E170" s="48" t="s">
        <v>97</v>
      </c>
      <c r="F170" s="142">
        <v>0</v>
      </c>
      <c r="G170" s="131">
        <v>0</v>
      </c>
      <c r="H170" s="78">
        <v>129.93</v>
      </c>
      <c r="I170" s="56">
        <v>0</v>
      </c>
    </row>
    <row r="171" spans="2:9" ht="26.4" x14ac:dyDescent="0.3">
      <c r="B171" s="151"/>
      <c r="C171" s="152"/>
      <c r="D171" s="153">
        <v>3224</v>
      </c>
      <c r="E171" s="124" t="s">
        <v>258</v>
      </c>
      <c r="F171" s="144">
        <v>0</v>
      </c>
      <c r="G171" s="182">
        <v>0</v>
      </c>
      <c r="H171" s="182">
        <v>129.93</v>
      </c>
      <c r="I171" s="56">
        <v>0</v>
      </c>
    </row>
    <row r="172" spans="2:9" ht="26.4" x14ac:dyDescent="0.3">
      <c r="B172" s="151"/>
      <c r="C172" s="94">
        <v>42</v>
      </c>
      <c r="D172" s="95"/>
      <c r="E172" s="95" t="s">
        <v>85</v>
      </c>
      <c r="F172" s="142">
        <v>0</v>
      </c>
      <c r="G172" s="78">
        <v>0</v>
      </c>
      <c r="H172" s="78">
        <v>1479.98</v>
      </c>
      <c r="I172" s="54">
        <v>0</v>
      </c>
    </row>
    <row r="173" spans="2:9" x14ac:dyDescent="0.3">
      <c r="B173" s="151"/>
      <c r="C173" s="90"/>
      <c r="D173" s="88">
        <v>4221</v>
      </c>
      <c r="E173" s="49" t="s">
        <v>259</v>
      </c>
      <c r="F173" s="115">
        <v>0</v>
      </c>
      <c r="G173" s="131">
        <v>0</v>
      </c>
      <c r="H173" s="131">
        <v>1479.98</v>
      </c>
      <c r="I173" s="54">
        <v>0</v>
      </c>
    </row>
    <row r="174" spans="2:9" x14ac:dyDescent="0.3">
      <c r="B174" s="89"/>
      <c r="C174" s="90"/>
      <c r="D174" s="88"/>
      <c r="E174" s="88"/>
      <c r="F174" s="115"/>
      <c r="G174" s="131"/>
      <c r="H174" s="131"/>
      <c r="I174" s="54"/>
    </row>
    <row r="175" spans="2:9" ht="21.6" customHeight="1" x14ac:dyDescent="0.3">
      <c r="B175" s="226" t="s">
        <v>161</v>
      </c>
      <c r="C175" s="227"/>
      <c r="D175" s="228"/>
      <c r="E175" s="95" t="s">
        <v>162</v>
      </c>
      <c r="F175" s="142">
        <v>1960</v>
      </c>
      <c r="G175" s="78">
        <v>0</v>
      </c>
      <c r="H175" s="78">
        <v>1159.56</v>
      </c>
      <c r="I175" s="172">
        <f>H175/F175*100</f>
        <v>59.161224489795913</v>
      </c>
    </row>
    <row r="176" spans="2:9" x14ac:dyDescent="0.3">
      <c r="B176" s="226" t="s">
        <v>107</v>
      </c>
      <c r="C176" s="227"/>
      <c r="D176" s="228"/>
      <c r="E176" s="48" t="s">
        <v>120</v>
      </c>
      <c r="F176" s="142">
        <v>1160</v>
      </c>
      <c r="G176" s="78">
        <v>0</v>
      </c>
      <c r="H176" s="78">
        <v>1159.56</v>
      </c>
      <c r="I176" s="172">
        <f>H176/F176*100</f>
        <v>99.962068965517233</v>
      </c>
    </row>
    <row r="177" spans="2:9" ht="22.8" customHeight="1" x14ac:dyDescent="0.3">
      <c r="C177" s="94">
        <v>42</v>
      </c>
      <c r="D177" s="95"/>
      <c r="E177" s="48" t="s">
        <v>85</v>
      </c>
      <c r="F177" s="142">
        <v>1160</v>
      </c>
      <c r="G177" s="78">
        <v>0</v>
      </c>
      <c r="H177" s="78">
        <v>1159.56</v>
      </c>
      <c r="I177" s="172">
        <v>99.96</v>
      </c>
    </row>
    <row r="178" spans="2:9" ht="14.4" customHeight="1" x14ac:dyDescent="0.3">
      <c r="B178" s="151" t="s">
        <v>107</v>
      </c>
      <c r="C178" s="90"/>
      <c r="D178" s="88">
        <v>4241</v>
      </c>
      <c r="E178" s="88" t="s">
        <v>92</v>
      </c>
      <c r="F178" s="115">
        <v>1160</v>
      </c>
      <c r="G178" s="131">
        <v>0</v>
      </c>
      <c r="H178" s="131">
        <v>1159.56</v>
      </c>
      <c r="I178" s="129">
        <f>H178/F178*100</f>
        <v>99.962068965517233</v>
      </c>
    </row>
    <row r="179" spans="2:9" ht="14.4" customHeight="1" x14ac:dyDescent="0.3">
      <c r="B179" s="93"/>
      <c r="C179" s="94"/>
      <c r="D179" s="95"/>
      <c r="E179" s="95"/>
      <c r="F179" s="115"/>
      <c r="G179" s="131" t="s">
        <v>47</v>
      </c>
      <c r="H179" s="131"/>
      <c r="I179" s="56"/>
    </row>
    <row r="180" spans="2:9" ht="18" customHeight="1" x14ac:dyDescent="0.3">
      <c r="B180" s="151" t="s">
        <v>124</v>
      </c>
      <c r="C180" s="157"/>
      <c r="D180" s="158"/>
      <c r="E180" s="95" t="s">
        <v>172</v>
      </c>
      <c r="F180" s="142">
        <v>800</v>
      </c>
      <c r="G180" s="78">
        <v>0</v>
      </c>
      <c r="H180" s="78">
        <v>0</v>
      </c>
      <c r="I180" s="56">
        <v>0</v>
      </c>
    </row>
    <row r="181" spans="2:9" ht="18" customHeight="1" x14ac:dyDescent="0.3">
      <c r="B181" s="93"/>
      <c r="C181" s="94">
        <v>42</v>
      </c>
      <c r="D181" s="88"/>
      <c r="E181" s="48" t="s">
        <v>85</v>
      </c>
      <c r="F181" s="142">
        <v>800</v>
      </c>
      <c r="G181" s="78">
        <v>0</v>
      </c>
      <c r="H181" s="78">
        <v>0</v>
      </c>
      <c r="I181" s="56">
        <v>0</v>
      </c>
    </row>
    <row r="182" spans="2:9" ht="18.600000000000001" customHeight="1" x14ac:dyDescent="0.3">
      <c r="C182" s="90"/>
      <c r="D182" s="88">
        <v>4241</v>
      </c>
      <c r="E182" s="88" t="s">
        <v>92</v>
      </c>
      <c r="F182" s="144">
        <v>800</v>
      </c>
      <c r="G182" s="131">
        <v>0</v>
      </c>
      <c r="H182" s="131">
        <v>0</v>
      </c>
      <c r="I182" s="56">
        <v>0</v>
      </c>
    </row>
    <row r="183" spans="2:9" ht="15.75" customHeight="1" x14ac:dyDescent="0.3">
      <c r="B183" s="89"/>
      <c r="C183" s="90"/>
      <c r="D183" s="88"/>
      <c r="E183" s="88"/>
      <c r="F183" s="142"/>
      <c r="G183" s="131"/>
      <c r="H183" s="131"/>
      <c r="I183" s="56"/>
    </row>
    <row r="184" spans="2:9" ht="33" customHeight="1" x14ac:dyDescent="0.3">
      <c r="B184" s="226" t="s">
        <v>179</v>
      </c>
      <c r="C184" s="227"/>
      <c r="D184" s="228"/>
      <c r="E184" s="95" t="s">
        <v>163</v>
      </c>
      <c r="F184" s="142">
        <v>1896439</v>
      </c>
      <c r="G184" s="78">
        <v>0</v>
      </c>
      <c r="H184" s="78">
        <v>1884202.41</v>
      </c>
      <c r="I184" s="54">
        <f>H184/F184*100</f>
        <v>99.354759631076973</v>
      </c>
    </row>
    <row r="185" spans="2:9" ht="21" customHeight="1" x14ac:dyDescent="0.3">
      <c r="B185" s="226" t="s">
        <v>164</v>
      </c>
      <c r="C185" s="227"/>
      <c r="D185" s="228"/>
      <c r="E185" s="95" t="s">
        <v>163</v>
      </c>
      <c r="F185" s="142">
        <v>1896439</v>
      </c>
      <c r="G185" s="78">
        <v>0</v>
      </c>
      <c r="H185" s="78">
        <v>1884202.41</v>
      </c>
      <c r="I185" s="56">
        <v>99.35</v>
      </c>
    </row>
    <row r="186" spans="2:9" x14ac:dyDescent="0.3">
      <c r="C186" s="152"/>
      <c r="D186" s="153"/>
      <c r="E186" s="95" t="s">
        <v>172</v>
      </c>
      <c r="F186" s="142">
        <v>1896278</v>
      </c>
      <c r="G186" s="78">
        <v>0</v>
      </c>
      <c r="H186" s="78">
        <v>1883895.88</v>
      </c>
      <c r="I186" s="54">
        <f t="shared" ref="I186:I194" si="3">H186/F186*100</f>
        <v>99.347030340488047</v>
      </c>
    </row>
    <row r="187" spans="2:9" ht="14.4" customHeight="1" x14ac:dyDescent="0.3">
      <c r="C187" s="62">
        <v>31</v>
      </c>
      <c r="D187" s="63"/>
      <c r="E187" s="46" t="s">
        <v>140</v>
      </c>
      <c r="F187" s="142">
        <v>1868762</v>
      </c>
      <c r="G187" s="78">
        <v>0</v>
      </c>
      <c r="H187" s="78">
        <v>1857006</v>
      </c>
      <c r="I187" s="54">
        <f t="shared" si="3"/>
        <v>99.370920427534386</v>
      </c>
    </row>
    <row r="188" spans="2:9" ht="31.5" customHeight="1" x14ac:dyDescent="0.3">
      <c r="B188" s="151" t="s">
        <v>124</v>
      </c>
      <c r="C188" s="65"/>
      <c r="D188" s="66">
        <v>3111</v>
      </c>
      <c r="E188" s="49" t="s">
        <v>27</v>
      </c>
      <c r="F188" s="115">
        <v>1557500</v>
      </c>
      <c r="G188" s="131">
        <v>0</v>
      </c>
      <c r="H188" s="131">
        <v>1547095.25</v>
      </c>
      <c r="I188" s="129">
        <f t="shared" si="3"/>
        <v>99.331958266452645</v>
      </c>
    </row>
    <row r="189" spans="2:9" ht="14.4" customHeight="1" x14ac:dyDescent="0.3">
      <c r="B189" s="61"/>
      <c r="C189" s="65"/>
      <c r="D189" s="66">
        <v>3121</v>
      </c>
      <c r="E189" s="49" t="s">
        <v>57</v>
      </c>
      <c r="F189" s="115">
        <v>55593</v>
      </c>
      <c r="G189" s="131">
        <v>0</v>
      </c>
      <c r="H189" s="131">
        <v>55624.59</v>
      </c>
      <c r="I189" s="56">
        <f t="shared" si="3"/>
        <v>100.05682370082565</v>
      </c>
    </row>
    <row r="190" spans="2:9" x14ac:dyDescent="0.3">
      <c r="B190" s="64"/>
      <c r="C190" s="65"/>
      <c r="D190" s="66">
        <v>3132</v>
      </c>
      <c r="E190" s="49" t="s">
        <v>58</v>
      </c>
      <c r="F190" s="115">
        <v>255641</v>
      </c>
      <c r="G190" s="131">
        <v>0</v>
      </c>
      <c r="H190" s="131">
        <v>254259.29</v>
      </c>
      <c r="I190" s="129">
        <f t="shared" si="3"/>
        <v>99.459511580693231</v>
      </c>
    </row>
    <row r="191" spans="2:9" x14ac:dyDescent="0.3">
      <c r="B191" s="64"/>
      <c r="C191" s="65"/>
      <c r="D191" s="66">
        <v>3133</v>
      </c>
      <c r="E191" s="49" t="s">
        <v>252</v>
      </c>
      <c r="F191" s="115">
        <v>28</v>
      </c>
      <c r="G191" s="131">
        <v>0</v>
      </c>
      <c r="H191" s="131">
        <v>26.87</v>
      </c>
      <c r="I191" s="56">
        <f t="shared" si="3"/>
        <v>95.964285714285708</v>
      </c>
    </row>
    <row r="192" spans="2:9" ht="26.25" customHeight="1" x14ac:dyDescent="0.3">
      <c r="B192" s="64"/>
      <c r="C192" s="62">
        <v>32</v>
      </c>
      <c r="D192" s="63"/>
      <c r="E192" s="48" t="s">
        <v>97</v>
      </c>
      <c r="F192" s="142">
        <v>27117</v>
      </c>
      <c r="G192" s="78">
        <v>0</v>
      </c>
      <c r="H192" s="78">
        <v>26490.9</v>
      </c>
      <c r="I192" s="174">
        <f t="shared" si="3"/>
        <v>97.691116273924123</v>
      </c>
    </row>
    <row r="193" spans="2:9" x14ac:dyDescent="0.3">
      <c r="B193" s="61"/>
      <c r="C193" s="65"/>
      <c r="D193" s="66">
        <v>3212</v>
      </c>
      <c r="E193" s="49" t="s">
        <v>141</v>
      </c>
      <c r="F193" s="115">
        <v>20448</v>
      </c>
      <c r="G193" s="131">
        <v>0</v>
      </c>
      <c r="H193" s="131">
        <v>20328.45</v>
      </c>
      <c r="I193" s="106">
        <f t="shared" si="3"/>
        <v>99.41534624413147</v>
      </c>
    </row>
    <row r="194" spans="2:9" x14ac:dyDescent="0.3">
      <c r="B194" s="64"/>
      <c r="C194" s="65"/>
      <c r="D194" s="66">
        <v>3295</v>
      </c>
      <c r="E194" s="49" t="s">
        <v>89</v>
      </c>
      <c r="F194" s="115">
        <v>6451</v>
      </c>
      <c r="G194" s="131">
        <v>0</v>
      </c>
      <c r="H194" s="131">
        <v>5946.35</v>
      </c>
      <c r="I194" s="106">
        <f t="shared" si="3"/>
        <v>92.177181832274073</v>
      </c>
    </row>
    <row r="195" spans="2:9" x14ac:dyDescent="0.3">
      <c r="B195" s="64"/>
      <c r="C195" s="65"/>
      <c r="D195" s="66">
        <v>3296</v>
      </c>
      <c r="E195" s="49" t="s">
        <v>173</v>
      </c>
      <c r="F195" s="115">
        <v>122</v>
      </c>
      <c r="G195" s="131">
        <v>0</v>
      </c>
      <c r="H195" s="131">
        <v>121.9</v>
      </c>
      <c r="I195" s="106">
        <v>100</v>
      </c>
    </row>
    <row r="196" spans="2:9" x14ac:dyDescent="0.3">
      <c r="B196" s="64"/>
      <c r="C196" s="62">
        <v>34</v>
      </c>
      <c r="D196" s="63"/>
      <c r="E196" s="48" t="s">
        <v>100</v>
      </c>
      <c r="F196" s="142">
        <v>0</v>
      </c>
      <c r="G196" s="182">
        <v>0</v>
      </c>
      <c r="H196" s="182">
        <v>0</v>
      </c>
      <c r="I196" s="106">
        <v>0</v>
      </c>
    </row>
    <row r="197" spans="2:9" x14ac:dyDescent="0.3">
      <c r="B197" s="64"/>
      <c r="C197" s="111"/>
      <c r="D197" s="66">
        <v>3433</v>
      </c>
      <c r="E197" s="49" t="s">
        <v>91</v>
      </c>
      <c r="F197" s="115">
        <v>0</v>
      </c>
      <c r="G197" s="182">
        <v>0</v>
      </c>
      <c r="H197" s="131">
        <v>0</v>
      </c>
      <c r="I197" s="175">
        <v>0</v>
      </c>
    </row>
    <row r="198" spans="2:9" ht="26.4" x14ac:dyDescent="0.3">
      <c r="B198" s="61"/>
      <c r="C198" s="111">
        <v>42</v>
      </c>
      <c r="D198" s="112"/>
      <c r="E198" s="48" t="s">
        <v>85</v>
      </c>
      <c r="F198" s="142">
        <v>399</v>
      </c>
      <c r="G198" s="78">
        <v>0</v>
      </c>
      <c r="H198" s="78">
        <v>398.98</v>
      </c>
      <c r="I198" s="174">
        <v>100</v>
      </c>
    </row>
    <row r="199" spans="2:9" x14ac:dyDescent="0.3">
      <c r="B199" s="159"/>
      <c r="C199" s="160"/>
      <c r="D199" s="123">
        <v>4221</v>
      </c>
      <c r="E199" s="122" t="s">
        <v>259</v>
      </c>
      <c r="F199" s="144">
        <v>399</v>
      </c>
      <c r="G199" s="182">
        <v>0</v>
      </c>
      <c r="H199" s="182">
        <v>398.98</v>
      </c>
      <c r="I199" s="106">
        <v>100</v>
      </c>
    </row>
    <row r="200" spans="2:9" x14ac:dyDescent="0.3">
      <c r="B200" s="159"/>
      <c r="C200" s="160"/>
      <c r="D200" s="161"/>
      <c r="E200" s="48"/>
      <c r="F200" s="142"/>
      <c r="G200" s="78"/>
      <c r="H200" s="78"/>
      <c r="I200" s="23"/>
    </row>
    <row r="201" spans="2:9" x14ac:dyDescent="0.3">
      <c r="B201" s="226" t="s">
        <v>207</v>
      </c>
      <c r="C201" s="227"/>
      <c r="D201" s="153"/>
      <c r="E201" s="48" t="s">
        <v>209</v>
      </c>
      <c r="F201" s="142">
        <v>161</v>
      </c>
      <c r="G201" s="182">
        <v>0</v>
      </c>
      <c r="H201" s="78">
        <v>306.52999999999997</v>
      </c>
      <c r="I201" s="174">
        <f>H201/F201*100</f>
        <v>190.39130434782606</v>
      </c>
    </row>
    <row r="202" spans="2:9" ht="18" customHeight="1" x14ac:dyDescent="0.3">
      <c r="B202" s="110"/>
      <c r="C202" s="108">
        <v>32</v>
      </c>
      <c r="D202" s="108"/>
      <c r="E202" s="48" t="s">
        <v>11</v>
      </c>
      <c r="F202" s="142">
        <v>161</v>
      </c>
      <c r="G202" s="182">
        <v>0</v>
      </c>
      <c r="H202" s="78">
        <v>306.52999999999997</v>
      </c>
      <c r="I202" s="106">
        <v>190.39</v>
      </c>
    </row>
    <row r="203" spans="2:9" x14ac:dyDescent="0.3">
      <c r="C203" s="108"/>
      <c r="D203" s="127">
        <v>3225</v>
      </c>
      <c r="E203" s="122" t="s">
        <v>217</v>
      </c>
      <c r="F203" s="144">
        <v>161</v>
      </c>
      <c r="G203" s="182">
        <v>0</v>
      </c>
      <c r="H203" s="182">
        <v>306.52999999999997</v>
      </c>
      <c r="I203" s="23">
        <v>190.39</v>
      </c>
    </row>
    <row r="204" spans="2:9" ht="14.4" customHeight="1" x14ac:dyDescent="0.3">
      <c r="B204" s="107"/>
      <c r="C204" s="108"/>
      <c r="D204" s="108"/>
      <c r="E204" s="48"/>
      <c r="F204" s="142"/>
      <c r="G204" s="54"/>
      <c r="H204" s="54"/>
      <c r="I204" s="23"/>
    </row>
    <row r="205" spans="2:9" x14ac:dyDescent="0.3">
      <c r="B205" s="151"/>
      <c r="C205" s="65"/>
      <c r="D205" s="116"/>
      <c r="E205" s="126"/>
      <c r="F205" s="56"/>
      <c r="G205" s="56"/>
      <c r="H205" s="56"/>
      <c r="I205" s="23"/>
    </row>
    <row r="206" spans="2:9" x14ac:dyDescent="0.3">
      <c r="B206" s="169"/>
    </row>
    <row r="207" spans="2:9" x14ac:dyDescent="0.3">
      <c r="B207" s="173"/>
    </row>
  </sheetData>
  <mergeCells count="55">
    <mergeCell ref="B100:D100"/>
    <mergeCell ref="B38:D38"/>
    <mergeCell ref="B40:D40"/>
    <mergeCell ref="B148:D148"/>
    <mergeCell ref="B32:D32"/>
    <mergeCell ref="B37:D37"/>
    <mergeCell ref="B73:D73"/>
    <mergeCell ref="B33:D33"/>
    <mergeCell ref="B53:D53"/>
    <mergeCell ref="B114:D114"/>
    <mergeCell ref="B115:D115"/>
    <mergeCell ref="B119:D119"/>
    <mergeCell ref="B74:D74"/>
    <mergeCell ref="B78:D78"/>
    <mergeCell ref="B85:D85"/>
    <mergeCell ref="B95:D95"/>
    <mergeCell ref="B94:D94"/>
    <mergeCell ref="B2:I2"/>
    <mergeCell ref="B8:D8"/>
    <mergeCell ref="B11:D11"/>
    <mergeCell ref="B12:D12"/>
    <mergeCell ref="B9:D9"/>
    <mergeCell ref="B4:I4"/>
    <mergeCell ref="B6:E6"/>
    <mergeCell ref="B7:E7"/>
    <mergeCell ref="B10:D10"/>
    <mergeCell ref="B90:D90"/>
    <mergeCell ref="B49:D49"/>
    <mergeCell ref="B57:D57"/>
    <mergeCell ref="B65:D65"/>
    <mergeCell ref="B69:D69"/>
    <mergeCell ref="B86:D86"/>
    <mergeCell ref="B169:D169"/>
    <mergeCell ref="B120:D120"/>
    <mergeCell ref="B129:D129"/>
    <mergeCell ref="B130:D130"/>
    <mergeCell ref="B138:D138"/>
    <mergeCell ref="B143:D143"/>
    <mergeCell ref="B157:D157"/>
    <mergeCell ref="B158:D158"/>
    <mergeCell ref="B124:D124"/>
    <mergeCell ref="B125:D125"/>
    <mergeCell ref="B139:D139"/>
    <mergeCell ref="B101:D101"/>
    <mergeCell ref="B147:D147"/>
    <mergeCell ref="B156:D156"/>
    <mergeCell ref="B167:D167"/>
    <mergeCell ref="B168:D168"/>
    <mergeCell ref="B105:D105"/>
    <mergeCell ref="B109:D109"/>
    <mergeCell ref="B175:D175"/>
    <mergeCell ref="B176:D176"/>
    <mergeCell ref="B184:D184"/>
    <mergeCell ref="B185:D185"/>
    <mergeCell ref="B201:C201"/>
  </mergeCells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2</vt:i4>
      </vt:variant>
    </vt:vector>
  </HeadingPairs>
  <TitlesOfParts>
    <vt:vector size="7" baseType="lpstr">
      <vt:lpstr>SAŽETAK</vt:lpstr>
      <vt:lpstr> Račun prihoda i rashoda</vt:lpstr>
      <vt:lpstr>Rashodi prema izvorima finan</vt:lpstr>
      <vt:lpstr>Rashodi prema funkcijskoj k </vt:lpstr>
      <vt:lpstr>POSEBNI DIO</vt:lpstr>
      <vt:lpstr>' Račun prihoda i rashoda'!Podrucje_ispisa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racunovodstvo1</cp:lastModifiedBy>
  <cp:lastPrinted>2025-03-31T15:15:57Z</cp:lastPrinted>
  <dcterms:created xsi:type="dcterms:W3CDTF">2022-08-12T12:51:27Z</dcterms:created>
  <dcterms:modified xsi:type="dcterms:W3CDTF">2025-03-31T15:15:59Z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