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3250" windowHeight="12450" activeTab="4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</sheets>
  <definedNames>
    <definedName name="_xlnm.Print_Area" localSheetId="1">' Račun prihoda i rashoda'!$B$1:$I$99</definedName>
    <definedName name="_xlnm.Print_Area" localSheetId="0">SAŽETAK!$B$1:$L$27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7" l="1"/>
  <c r="D37" i="5" l="1"/>
  <c r="D27" i="5"/>
  <c r="K37" i="3" l="1"/>
  <c r="K36" i="3"/>
  <c r="K35" i="3"/>
  <c r="L34" i="3"/>
  <c r="K34" i="3"/>
  <c r="L33" i="3"/>
  <c r="L32" i="3"/>
  <c r="K33" i="3"/>
  <c r="K32" i="3"/>
  <c r="K31" i="3"/>
  <c r="I153" i="7" l="1"/>
  <c r="I142" i="7"/>
  <c r="H39" i="5"/>
  <c r="G40" i="5"/>
  <c r="G7" i="5"/>
  <c r="L21" i="3"/>
  <c r="L15" i="3"/>
  <c r="L12" i="3" l="1"/>
  <c r="C8" i="5"/>
  <c r="I148" i="7"/>
  <c r="I147" i="7"/>
  <c r="I146" i="7"/>
  <c r="I154" i="7"/>
  <c r="I90" i="7" l="1"/>
  <c r="I168" i="7" l="1"/>
  <c r="I138" i="7" l="1"/>
  <c r="I164" i="7"/>
  <c r="I133" i="7"/>
  <c r="I132" i="7"/>
  <c r="I129" i="7"/>
  <c r="I128" i="7"/>
  <c r="I127" i="7"/>
  <c r="I119" i="7"/>
  <c r="I124" i="7"/>
  <c r="I118" i="7"/>
  <c r="I105" i="7"/>
  <c r="I104" i="7"/>
  <c r="I103" i="7"/>
  <c r="I86" i="7"/>
  <c r="I85" i="7"/>
  <c r="I84" i="7"/>
  <c r="I136" i="7" l="1"/>
  <c r="I137" i="7"/>
  <c r="I145" i="7"/>
  <c r="I152" i="7"/>
  <c r="I163" i="7"/>
  <c r="I120" i="7"/>
  <c r="I52" i="7"/>
  <c r="I39" i="7"/>
  <c r="I161" i="7" l="1"/>
  <c r="I162" i="7"/>
  <c r="I76" i="7"/>
  <c r="I71" i="7" l="1"/>
  <c r="I35" i="7" l="1"/>
  <c r="I30" i="7" l="1"/>
  <c r="I32" i="7"/>
  <c r="G9" i="5"/>
  <c r="H9" i="5"/>
  <c r="G19" i="5"/>
  <c r="G20" i="5"/>
  <c r="H19" i="5"/>
  <c r="F17" i="5"/>
  <c r="L84" i="3"/>
  <c r="J41" i="3"/>
  <c r="G41" i="3"/>
  <c r="K23" i="3"/>
  <c r="K22" i="3"/>
  <c r="K21" i="3"/>
  <c r="H15" i="1"/>
  <c r="H8" i="5" l="1"/>
  <c r="G8" i="5"/>
  <c r="L11" i="3"/>
  <c r="K86" i="3"/>
  <c r="K85" i="3"/>
  <c r="K84" i="3"/>
  <c r="J15" i="1"/>
  <c r="J16" i="1" s="1"/>
  <c r="G15" i="1"/>
  <c r="G16" i="1" s="1"/>
  <c r="J12" i="1"/>
  <c r="G12" i="1"/>
  <c r="I10" i="7" l="1"/>
  <c r="H37" i="5" l="1"/>
  <c r="G39" i="5"/>
  <c r="G38" i="5"/>
  <c r="H32" i="5"/>
  <c r="H31" i="5"/>
  <c r="H28" i="5"/>
  <c r="H27" i="5"/>
  <c r="G29" i="5"/>
  <c r="L43" i="3"/>
  <c r="L80" i="3"/>
  <c r="L51" i="3"/>
  <c r="L91" i="3"/>
  <c r="L90" i="3"/>
  <c r="L42" i="3"/>
  <c r="H12" i="1"/>
  <c r="I38" i="7"/>
  <c r="I77" i="7"/>
  <c r="I27" i="7"/>
  <c r="H17" i="5"/>
  <c r="H15" i="5"/>
  <c r="H12" i="5"/>
  <c r="H11" i="5"/>
  <c r="H7" i="5"/>
  <c r="G28" i="5" l="1"/>
  <c r="G27" i="5"/>
  <c r="H34" i="5"/>
  <c r="H26" i="5"/>
  <c r="G35" i="5"/>
  <c r="L41" i="3"/>
  <c r="I31" i="7"/>
  <c r="L14" i="1"/>
  <c r="L13" i="1"/>
  <c r="L12" i="1"/>
  <c r="L10" i="1"/>
  <c r="H16" i="1"/>
  <c r="I12" i="7"/>
  <c r="H6" i="5" l="1"/>
  <c r="H14" i="5"/>
  <c r="I13" i="7"/>
  <c r="K98" i="3"/>
  <c r="K97" i="3"/>
  <c r="K93" i="3"/>
  <c r="K92" i="3"/>
  <c r="K91" i="3"/>
  <c r="K90" i="3"/>
  <c r="K82" i="3"/>
  <c r="K80" i="3"/>
  <c r="K79" i="3"/>
  <c r="K77" i="3"/>
  <c r="K76" i="3"/>
  <c r="K74" i="3"/>
  <c r="K73" i="3"/>
  <c r="K72" i="3"/>
  <c r="K70" i="3"/>
  <c r="K68" i="3"/>
  <c r="K66" i="3"/>
  <c r="K65" i="3"/>
  <c r="K64" i="3"/>
  <c r="K62" i="3"/>
  <c r="K61" i="3"/>
  <c r="K60" i="3"/>
  <c r="K59" i="3"/>
  <c r="K58" i="3"/>
  <c r="K57" i="3"/>
  <c r="K55" i="3"/>
  <c r="K54" i="3"/>
  <c r="K53" i="3"/>
  <c r="K52" i="3"/>
  <c r="K51" i="3"/>
  <c r="K49" i="3"/>
  <c r="K48" i="3"/>
  <c r="K47" i="3"/>
  <c r="K46" i="3"/>
  <c r="K45" i="3"/>
  <c r="K44" i="3"/>
  <c r="K43" i="3"/>
  <c r="K42" i="3"/>
  <c r="K14" i="1"/>
  <c r="K13" i="1"/>
  <c r="K10" i="1"/>
  <c r="I82" i="7"/>
  <c r="I81" i="7"/>
  <c r="G18" i="5"/>
  <c r="G17" i="5"/>
  <c r="G15" i="5"/>
  <c r="G12" i="5"/>
  <c r="G11" i="5"/>
  <c r="G6" i="5"/>
  <c r="G14" i="5"/>
  <c r="I73" i="7" l="1"/>
  <c r="I36" i="7"/>
  <c r="I51" i="7"/>
  <c r="I11" i="7"/>
  <c r="L15" i="1"/>
  <c r="K15" i="1"/>
  <c r="I72" i="7" l="1"/>
  <c r="K41" i="3"/>
  <c r="I8" i="7" l="1"/>
  <c r="K30" i="3"/>
  <c r="K26" i="3"/>
  <c r="K16" i="3"/>
  <c r="I9" i="7" l="1"/>
  <c r="L24" i="3"/>
  <c r="K15" i="3"/>
  <c r="K24" i="3"/>
  <c r="K12" i="3"/>
  <c r="K29" i="3"/>
  <c r="L28" i="3"/>
  <c r="K25" i="3"/>
  <c r="K28" i="3" l="1"/>
  <c r="K11" i="3" l="1"/>
  <c r="L10" i="3"/>
  <c r="K10" i="3" l="1"/>
  <c r="G6" i="8" l="1"/>
  <c r="H6" i="8"/>
  <c r="H8" i="8"/>
  <c r="G8" i="8"/>
  <c r="H7" i="8"/>
  <c r="G7" i="8"/>
</calcChain>
</file>

<file path=xl/sharedStrings.xml><?xml version="1.0" encoding="utf-8"?>
<sst xmlns="http://schemas.openxmlformats.org/spreadsheetml/2006/main" count="470" uniqueCount="249">
  <si>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</si>
  <si>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</si>
  <si>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</si>
  <si>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</si>
  <si>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</si>
  <si>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</si>
  <si>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</si>
  <si>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</si>
  <si>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</si>
  <si>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II. POSEBNI DIO</t>
  </si>
  <si>
    <t>I. OPĆI DIO</t>
  </si>
  <si>
    <t>Materijalni rashodi</t>
  </si>
  <si>
    <t>…</t>
  </si>
  <si>
    <t>PRIJENOS SREDSTAVA IZ PRETHODNE GODINE</t>
  </si>
  <si>
    <t>1 Opći prihodi i primici</t>
  </si>
  <si>
    <t>11 Opći prihodi i primici</t>
  </si>
  <si>
    <t>….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</si>
  <si>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</si>
  <si>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</si>
  <si>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</si>
  <si>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</si>
  <si>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</si>
  <si>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</si>
  <si>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</si>
  <si>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</si>
  <si>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</si>
  <si>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</si>
  <si>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</si>
  <si>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</si>
  <si>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</si>
  <si>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</si>
  <si>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</si>
  <si>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</si>
  <si>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</si>
  <si>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</si>
  <si>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</si>
  <si>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</si>
  <si>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</si>
  <si>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</si>
  <si>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</si>
  <si>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</si>
  <si>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</si>
  <si>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</si>
  <si>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</si>
  <si>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</si>
  <si>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</si>
  <si>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</si>
  <si>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</si>
  <si>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</si>
  <si>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</si>
  <si>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</si>
  <si>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</si>
  <si>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 xml:space="preserve">OSTVARENJE/IZVRŠENJE 
1.-12.2022. </t>
  </si>
  <si>
    <t xml:space="preserve">OSTVARENJE/IZVRŠENJE 
1.-12.2023. </t>
  </si>
  <si>
    <t xml:space="preserve"> </t>
  </si>
  <si>
    <t xml:space="preserve">Ostali nespomenuti prihodi </t>
  </si>
  <si>
    <t xml:space="preserve">Upravne i administrativne pristojbe  </t>
  </si>
  <si>
    <t xml:space="preserve">Prihodi od upravnih i administrativnih pristojbim pristojbi po oisebnim propisima naknada </t>
  </si>
  <si>
    <t>Prihodi iz nadležnog proračuna i od HZZO-a temeljem ugovorenih obveza</t>
  </si>
  <si>
    <t xml:space="preserve">Prihodi iz nadležnog proračuna za financiranje redovne djelatnosti proračunskih korisnika  </t>
  </si>
  <si>
    <t xml:space="preserve">Prihodi od imovine  </t>
  </si>
  <si>
    <t xml:space="preserve">Prihodi od financijske imovine  </t>
  </si>
  <si>
    <t xml:space="preserve">Kamate na oročena sredstva i depozite po viđenju </t>
  </si>
  <si>
    <t xml:space="preserve">Tekuće donacije </t>
  </si>
  <si>
    <t xml:space="preserve">OSTVARENJE/ IZVRŠENJE 
1.-12.2022. </t>
  </si>
  <si>
    <t xml:space="preserve">OSTVARENJE/ IZVRŠENJE 
1.-12.2023. </t>
  </si>
  <si>
    <t xml:space="preserve">Ostali rashodi za zaposlene </t>
  </si>
  <si>
    <t xml:space="preserve">Doprinos na plaće </t>
  </si>
  <si>
    <t xml:space="preserve">Doprinos za obvezno zdravstveno osiguranje </t>
  </si>
  <si>
    <t xml:space="preserve">Naknade troškova zaposlenima </t>
  </si>
  <si>
    <t xml:space="preserve">Službena putovanja </t>
  </si>
  <si>
    <t xml:space="preserve">Naknade za prijevoz, za rad na terenu i odvojeni život </t>
  </si>
  <si>
    <t xml:space="preserve">Stručno usavršavanje zaposlenih </t>
  </si>
  <si>
    <t xml:space="preserve">Ostale naknade troškova zaposlenih </t>
  </si>
  <si>
    <t>Rashodi za materijal i energiju</t>
  </si>
  <si>
    <t>Uredski materijal i ostali materijalni rashodi</t>
  </si>
  <si>
    <t xml:space="preserve">Materijal i sirovine </t>
  </si>
  <si>
    <t xml:space="preserve">Energija </t>
  </si>
  <si>
    <t xml:space="preserve">Materijal i dijelovi za tekuće investicijsko održavanje </t>
  </si>
  <si>
    <t xml:space="preserve">Sitan inventar i auto gume </t>
  </si>
  <si>
    <t xml:space="preserve">Službena , radna i zaštitna odjeća </t>
  </si>
  <si>
    <t>Rashodi za usluge</t>
  </si>
  <si>
    <t>Usluge telefona, poštei prijevoza</t>
  </si>
  <si>
    <t xml:space="preserve">Usluge tekućeg investicijskog održavanja </t>
  </si>
  <si>
    <t xml:space="preserve">Usluge promidžbe i informiranja </t>
  </si>
  <si>
    <t xml:space="preserve">Komunalne usluge </t>
  </si>
  <si>
    <t xml:space="preserve">Zakupnina i najamnina </t>
  </si>
  <si>
    <t xml:space="preserve">Zdravstvene i veterinarske usluge </t>
  </si>
  <si>
    <t xml:space="preserve">Intelektualne i osoben usluge </t>
  </si>
  <si>
    <t>Računalne usluge</t>
  </si>
  <si>
    <t xml:space="preserve">Ostale usluge </t>
  </si>
  <si>
    <t xml:space="preserve">Ostali nespomenuti rashodi poslovanja </t>
  </si>
  <si>
    <t>Financijski rashodi</t>
  </si>
  <si>
    <t>Ostali financijski rashodi</t>
  </si>
  <si>
    <t xml:space="preserve">Bankarske usluge i usluge platnog prometa </t>
  </si>
  <si>
    <t xml:space="preserve">Rashodi za nabavu proizvedene dugotrajne imovine </t>
  </si>
  <si>
    <t xml:space="preserve">Računala i računalna oprema </t>
  </si>
  <si>
    <t xml:space="preserve">Pomoći proračunskim korisnicima iz proračuna koji im nije nadležan </t>
  </si>
  <si>
    <t xml:space="preserve">Tekuće pomoći proračunskim korisnicima iz proračuna koji im nije nadležan </t>
  </si>
  <si>
    <t xml:space="preserve">Pristojbe i naknade </t>
  </si>
  <si>
    <t xml:space="preserve">Troškovi sudskih postupaka </t>
  </si>
  <si>
    <t xml:space="preserve">Zatezne kamate </t>
  </si>
  <si>
    <t xml:space="preserve">Knjige </t>
  </si>
  <si>
    <t xml:space="preserve">4 Prihod za posebne namjene </t>
  </si>
  <si>
    <t>5 Pomoći</t>
  </si>
  <si>
    <t xml:space="preserve">09 Obrazovanje </t>
  </si>
  <si>
    <t xml:space="preserve">Plaće za redovan rad </t>
  </si>
  <si>
    <t xml:space="preserve">Materijalni rashodi </t>
  </si>
  <si>
    <t xml:space="preserve">Stručno usavršavanje zaposlenika </t>
  </si>
  <si>
    <t xml:space="preserve">Računalne usluge </t>
  </si>
  <si>
    <t xml:space="preserve">Financijski rashodi </t>
  </si>
  <si>
    <t>Aktivnost A404001</t>
  </si>
  <si>
    <t>Tekući projekat T400156</t>
  </si>
  <si>
    <t xml:space="preserve"> IZVRŠENJE 
1.-12.2023. </t>
  </si>
  <si>
    <t xml:space="preserve"> IZVRŠENJE 
1.-12.2022. </t>
  </si>
  <si>
    <t xml:space="preserve">Članarine i norme </t>
  </si>
  <si>
    <t>7=5/3*100</t>
  </si>
  <si>
    <t>5=4/2*100</t>
  </si>
  <si>
    <t>Izvor 4.3.</t>
  </si>
  <si>
    <t>Izvor 1.1.</t>
  </si>
  <si>
    <t xml:space="preserve">  </t>
  </si>
  <si>
    <t xml:space="preserve">Naknade građanima i kućanstvima na zemelju osiguranja i druge naknade štete </t>
  </si>
  <si>
    <t xml:space="preserve">Ostale naknade građanima i kućanstvima iz proračuna </t>
  </si>
  <si>
    <t>Naknade građanima i kućanstvima u naravi</t>
  </si>
  <si>
    <t xml:space="preserve">Ostali rashodi  </t>
  </si>
  <si>
    <t xml:space="preserve">Tekuće donacije u novcu </t>
  </si>
  <si>
    <t xml:space="preserve">091 Predškolsko i osnovno obrazovanje </t>
  </si>
  <si>
    <t>Redovana programska djelatnost OŠ</t>
  </si>
  <si>
    <t>Izvor 1.2.</t>
  </si>
  <si>
    <t xml:space="preserve">Prihod za decentralizirane funkcije </t>
  </si>
  <si>
    <t>Kapitalni projekt K320001</t>
  </si>
  <si>
    <t xml:space="preserve">KAPITALNA ULAGANJA U OPREMU -DECENTRALIZIRANA SREDSTVA </t>
  </si>
  <si>
    <t xml:space="preserve">ŠIRE JAVNE POTREBE - IZNAD MINIMALNOG STANDARDA </t>
  </si>
  <si>
    <t xml:space="preserve">Prihod od grada </t>
  </si>
  <si>
    <t>Prihod za posebne namjene PK</t>
  </si>
  <si>
    <t xml:space="preserve"> Aktivnost A320102</t>
  </si>
  <si>
    <t xml:space="preserve">IZVANNASTAVNE I IZVAN ŠKOLSKE AKTIVNOSTI </t>
  </si>
  <si>
    <t>Izvor 5.3.</t>
  </si>
  <si>
    <t>Pomoć iz državnog proračuna PK</t>
  </si>
  <si>
    <t xml:space="preserve">NABAVA UDŽBENIK I PRIBORA </t>
  </si>
  <si>
    <t xml:space="preserve"> Aktivnost A320104</t>
  </si>
  <si>
    <t xml:space="preserve"> Aktivnost A32005</t>
  </si>
  <si>
    <t xml:space="preserve">PROMETNI ODGOJ I SIGURNIOST U PROMETU -POLIGON </t>
  </si>
  <si>
    <t xml:space="preserve">Pomoći temeljem prijenosa EU sredstava </t>
  </si>
  <si>
    <t xml:space="preserve">Tekuče pomoiči temeljem prijenosa EU sredstava </t>
  </si>
  <si>
    <t xml:space="preserve">Kapitalne  pomoći proračunskim korisnicima iz proračuna koji im nije nadležan </t>
  </si>
  <si>
    <t xml:space="preserve">12 Porezni prihdi za dece.funkcije </t>
  </si>
  <si>
    <t xml:space="preserve">53 Pomoći iz državnog proračuna </t>
  </si>
  <si>
    <t xml:space="preserve">54 Pomoći iz županijskog proračuna </t>
  </si>
  <si>
    <t>43 Prihod za posebne namjene</t>
  </si>
  <si>
    <t xml:space="preserve">43 Prihod za posebne namjene </t>
  </si>
  <si>
    <t xml:space="preserve">Materijal i diijelovi za tekuće inv.održavanje </t>
  </si>
  <si>
    <t xml:space="preserve">Službena radna i zaštitna odjeća i obuća </t>
  </si>
  <si>
    <t xml:space="preserve">Usluge telefona, pošte i prijevoza </t>
  </si>
  <si>
    <t xml:space="preserve"> Uredska oprema i namještaj</t>
  </si>
  <si>
    <t xml:space="preserve">Rashodi za zaposlene </t>
  </si>
  <si>
    <t xml:space="preserve">Naknada za prijevoz na posao i s posla </t>
  </si>
  <si>
    <t xml:space="preserve"> Intelektualne usluge</t>
  </si>
  <si>
    <t xml:space="preserve">Rashodi za nabavu proizvedene dugotrajne imovine  </t>
  </si>
  <si>
    <t>Ostale usluge za komunikaciju i prijevoz</t>
  </si>
  <si>
    <t>Ostali rashodi</t>
  </si>
  <si>
    <t>Knjige</t>
  </si>
  <si>
    <t xml:space="preserve">PROJEKT E ŠKOLE </t>
  </si>
  <si>
    <t>Aktivnost A320114</t>
  </si>
  <si>
    <t>VLASTITA I NAMJENSKA SREDSTVA OSNOVNIH ŠKOLA</t>
  </si>
  <si>
    <t>Izvor 3.1</t>
  </si>
  <si>
    <t>OSIGURANJE UČENIKA OŠ</t>
  </si>
  <si>
    <t>Aktivnost A320120</t>
  </si>
  <si>
    <t>ODRŽAVANJE OBJEKATA OŠ</t>
  </si>
  <si>
    <t>Tekući projekat T320105</t>
  </si>
  <si>
    <t>EU PROJEKAT S POMOĆNIKOM MOGU BOLJE 5</t>
  </si>
  <si>
    <t>Tekući projekat T320107</t>
  </si>
  <si>
    <t xml:space="preserve">PREHRANA UČENIKA </t>
  </si>
  <si>
    <t>EU PROJEKAT S POMOĆNIKOM MOGU BOLJE 6</t>
  </si>
  <si>
    <t>Kapitalni projekat T320201</t>
  </si>
  <si>
    <t xml:space="preserve">KUPNJA OPREME ZA OSNOVNE ŠKOLE </t>
  </si>
  <si>
    <t>Kapitalni projekat K320250</t>
  </si>
  <si>
    <t>NABAVA ŠKOLSKE LEKTIRE</t>
  </si>
  <si>
    <t>RASHODI ZA ZAPOSLENE U OŠ</t>
  </si>
  <si>
    <t>Aktivnost A320301</t>
  </si>
  <si>
    <t>Izvor 1.1</t>
  </si>
  <si>
    <t>VLASTITI PRIHOD PK</t>
  </si>
  <si>
    <t xml:space="preserve">Prihod za posebne namjene </t>
  </si>
  <si>
    <t xml:space="preserve">EU PROJEKTI OŠ </t>
  </si>
  <si>
    <t>Izvor 5.2</t>
  </si>
  <si>
    <t xml:space="preserve">Doprinosi na plaće </t>
  </si>
  <si>
    <t xml:space="preserve">Materijal i sirovine  </t>
  </si>
  <si>
    <t>Pomoći iz državnog proračuna  PK</t>
  </si>
  <si>
    <t>Izvor 5.3</t>
  </si>
  <si>
    <t xml:space="preserve">Seminari, savjetovanja simpoziji </t>
  </si>
  <si>
    <t>Troškovi sudskih postuka</t>
  </si>
  <si>
    <t>Glavni program S02</t>
  </si>
  <si>
    <t xml:space="preserve">OSNOVNO ŠKOLSKO OBRAZOVANJE </t>
  </si>
  <si>
    <t>Program S023200</t>
  </si>
  <si>
    <t>PROGRAM S023201</t>
  </si>
  <si>
    <t>PROGRAM S023202</t>
  </si>
  <si>
    <t>PROGRAM S023203</t>
  </si>
  <si>
    <t>Doprinos za obvezno osiguranje u slučaju nezaposlenosti</t>
  </si>
  <si>
    <t>DECENTRALIZIRANE FUNKCIJE -MINIMALNI FINANCIJSKI STANDARD</t>
  </si>
  <si>
    <t>IZVRŠENJE FINANCIJSKOG PLANA PRORAČUNSKOG KORISNIKA - OSNOVNA ŠKOLA  MERTOJAK
ZA  2023. GODINE</t>
  </si>
  <si>
    <t>Ostale tekuće potpore unutar opće države</t>
  </si>
  <si>
    <t>Prihodi od prodaje proizvoda i robe</t>
  </si>
  <si>
    <t>Prihodi od pruženih usluga</t>
  </si>
  <si>
    <t>Donacije od pravnih i fizičkih osoba</t>
  </si>
  <si>
    <t>Tekuće donacije</t>
  </si>
  <si>
    <t>Prihodi proračuna</t>
  </si>
  <si>
    <t>Prihodi za fin.rashoda poslovanja</t>
  </si>
  <si>
    <t>Prihodi za fin.rash.za nabavu nefin.imovine</t>
  </si>
  <si>
    <t>Prihodi iz nadležnog proračuna i od HZZO-a temeljem ugovorenih obaveza</t>
  </si>
  <si>
    <t>Naknade za rad predstavničkih i izvršnih tijela, povjerenstava</t>
  </si>
  <si>
    <t>Oprema za održavanje i zaštitu</t>
  </si>
  <si>
    <t>Sportska i glazbena oprema</t>
  </si>
  <si>
    <t>Uređaji, strojevi i oprema za ostale namjene</t>
  </si>
  <si>
    <t>51 Pomoći od međunarodnih organizacija i tijela EU</t>
  </si>
  <si>
    <t>55 Pomoći iz drugih proračuna</t>
  </si>
  <si>
    <t>6 Donacije</t>
  </si>
  <si>
    <t>61 Donacije</t>
  </si>
  <si>
    <t>55 Pomoći iz durgih proračuna</t>
  </si>
  <si>
    <r>
      <t xml:space="preserve">   </t>
    </r>
    <r>
      <rPr>
        <i/>
        <sz val="11"/>
        <color theme="1"/>
        <rFont val="Calibri"/>
        <family val="2"/>
        <scheme val="minor"/>
      </rPr>
      <t xml:space="preserve"> 61 Donacije</t>
    </r>
  </si>
  <si>
    <t>Vlastiti prihodi</t>
  </si>
  <si>
    <t>Ostali materijal za potrebe redovnog poslovanja</t>
  </si>
  <si>
    <t>Uredski namještaj</t>
  </si>
  <si>
    <t>Izvor 3.1.</t>
  </si>
  <si>
    <t>Usluge tekućeg i investicijskog održavanja postrojenja i opreme</t>
  </si>
  <si>
    <t>Ostale nespomenute usluge</t>
  </si>
  <si>
    <t>Ostale tekuće donacije u naravi</t>
  </si>
  <si>
    <t>Izvor 5.4.</t>
  </si>
  <si>
    <t>Pomoći iz državnog proračuna</t>
  </si>
  <si>
    <t>Pomoći iz županijskog proračuna</t>
  </si>
  <si>
    <t>Naknade članovima povjerenstva</t>
  </si>
  <si>
    <t>Izvor 5.5.</t>
  </si>
  <si>
    <t>Pomoći iz drugih proračuna</t>
  </si>
  <si>
    <t>Dnevnice za službeni put u zemlji</t>
  </si>
  <si>
    <t>Ostale naknade iz proračuna u naravi</t>
  </si>
  <si>
    <t>Rashodi za nabavu proizvedene dugotrajne imovine</t>
  </si>
  <si>
    <t>Ugovori o djelu</t>
  </si>
  <si>
    <t>Sitan inventar</t>
  </si>
  <si>
    <t>Glazbeni instrumenti</t>
  </si>
  <si>
    <t>Izvor 6.1</t>
  </si>
  <si>
    <t>DONACIJE</t>
  </si>
  <si>
    <t xml:space="preserve">Aktivnost A320116 </t>
  </si>
  <si>
    <t>Tekući projekt T320103</t>
  </si>
  <si>
    <t>Službena putovanja</t>
  </si>
  <si>
    <t>Tekući projekat T320111</t>
  </si>
  <si>
    <t>Oprema za grijanje</t>
  </si>
  <si>
    <t xml:space="preserve">Oprema </t>
  </si>
  <si>
    <t>OSNOVNA ŠKOLA MERTOJAK</t>
  </si>
  <si>
    <t xml:space="preserve">12 Porezni prihodi za dece.funkcije </t>
  </si>
  <si>
    <t xml:space="preserve">KAPITALNA ULAGANJA NA OBJEKTIMA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</si>
</sst>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26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" fontId="20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1" fillId="0" borderId="3" xfId="0" applyNumberFormat="1" applyFont="1" applyBorder="1"/>
    <xf numFmtId="4" fontId="9" fillId="2" borderId="3" xfId="0" applyNumberFormat="1" applyFont="1" applyFill="1" applyBorder="1" applyAlignment="1">
      <alignment horizontal="right"/>
    </xf>
    <xf numFmtId="4" fontId="21" fillId="0" borderId="3" xfId="0" applyNumberFormat="1" applyFont="1" applyBorder="1"/>
    <xf numFmtId="4" fontId="7" fillId="2" borderId="3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0" fontId="7" fillId="2" borderId="3" xfId="0" applyNumberFormat="1" applyFont="1" applyFill="1" applyBorder="1" applyAlignment="1" applyProtection="1">
      <alignment horizontal="left" vertical="center"/>
    </xf>
    <xf numFmtId="0" fontId="8" fillId="2" borderId="3" xfId="0" applyFont="1" applyFill="1" applyBorder="1" applyAlignment="1">
      <alignment horizontal="left" vertical="center" wrapText="1" indent="1"/>
    </xf>
    <xf numFmtId="0" fontId="22" fillId="0" borderId="3" xfId="0" applyFont="1" applyBorder="1"/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vertical="center" wrapText="1"/>
    </xf>
    <xf numFmtId="4" fontId="5" fillId="3" borderId="3" xfId="0" quotePrefix="1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 applyProtection="1">
      <alignment wrapText="1"/>
    </xf>
    <xf numFmtId="4" fontId="4" fillId="3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horizontal="right" wrapText="1"/>
    </xf>
    <xf numFmtId="4" fontId="9" fillId="0" borderId="3" xfId="0" applyNumberFormat="1" applyFont="1" applyBorder="1" applyAlignment="1">
      <alignment horizontal="right"/>
    </xf>
    <xf numFmtId="4" fontId="9" fillId="3" borderId="3" xfId="0" applyNumberFormat="1" applyFont="1" applyFill="1" applyBorder="1" applyAlignment="1" applyProtection="1">
      <alignment horizontal="right" wrapText="1"/>
    </xf>
    <xf numFmtId="0" fontId="0" fillId="2" borderId="0" xfId="0" applyFill="1"/>
    <xf numFmtId="0" fontId="18" fillId="0" borderId="0" xfId="0" applyFont="1"/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4" fillId="3" borderId="3" xfId="0" applyNumberFormat="1" applyFont="1" applyFill="1" applyBorder="1" applyAlignment="1" applyProtection="1">
      <alignment horizontal="center" vertical="center" wrapText="1"/>
    </xf>
    <xf numFmtId="0" fontId="24" fillId="0" borderId="3" xfId="0" quotePrefix="1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vertical="center"/>
    </xf>
    <xf numFmtId="4" fontId="9" fillId="3" borderId="3" xfId="0" applyNumberFormat="1" applyFont="1" applyFill="1" applyBorder="1" applyAlignment="1" applyProtection="1">
      <alignment vertical="center"/>
    </xf>
    <xf numFmtId="4" fontId="9" fillId="3" borderId="3" xfId="0" applyNumberFormat="1" applyFont="1" applyFill="1" applyBorder="1" applyAlignment="1" applyProtection="1">
      <alignment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9" fillId="4" borderId="3" xfId="0" quotePrefix="1" applyFont="1" applyFill="1" applyBorder="1" applyAlignment="1">
      <alignment horizontal="left" vertical="center"/>
    </xf>
    <xf numFmtId="2" fontId="22" fillId="0" borderId="3" xfId="0" applyNumberFormat="1" applyFont="1" applyBorder="1"/>
    <xf numFmtId="2" fontId="0" fillId="0" borderId="3" xfId="0" applyNumberFormat="1" applyBorder="1"/>
    <xf numFmtId="0" fontId="9" fillId="5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" fontId="25" fillId="0" borderId="3" xfId="0" applyNumberFormat="1" applyFont="1" applyBorder="1"/>
    <xf numFmtId="0" fontId="27" fillId="2" borderId="3" xfId="0" applyFont="1" applyFill="1" applyBorder="1" applyAlignment="1">
      <alignment horizontal="left" vertical="center" indent="1"/>
    </xf>
    <xf numFmtId="4" fontId="7" fillId="0" borderId="4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1" fontId="28" fillId="2" borderId="2" xfId="0" applyNumberFormat="1" applyFont="1" applyFill="1" applyBorder="1" applyAlignment="1">
      <alignment horizontal="left" vertical="center" wrapText="1"/>
    </xf>
    <xf numFmtId="1" fontId="28" fillId="2" borderId="4" xfId="0" applyNumberFormat="1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1" fontId="26" fillId="2" borderId="4" xfId="0" applyNumberFormat="1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0" fillId="0" borderId="1" xfId="0" applyBorder="1"/>
    <xf numFmtId="0" fontId="26" fillId="2" borderId="2" xfId="0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left" vertical="center" wrapText="1"/>
    </xf>
    <xf numFmtId="4" fontId="26" fillId="2" borderId="3" xfId="0" applyNumberFormat="1" applyFont="1" applyFill="1" applyBorder="1" applyAlignment="1">
      <alignment horizontal="right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" fontId="23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 applyProtection="1">
      <alignment vertical="center" wrapText="1"/>
    </xf>
    <xf numFmtId="4" fontId="9" fillId="0" borderId="3" xfId="0" applyNumberFormat="1" applyFont="1" applyFill="1" applyBorder="1" applyAlignment="1"/>
    <xf numFmtId="4" fontId="21" fillId="0" borderId="3" xfId="0" applyNumberFormat="1" applyFont="1" applyFill="1" applyBorder="1"/>
    <xf numFmtId="4" fontId="7" fillId="0" borderId="3" xfId="0" applyNumberFormat="1" applyFont="1" applyFill="1" applyBorder="1" applyAlignment="1">
      <alignment horizontal="right"/>
    </xf>
    <xf numFmtId="4" fontId="22" fillId="0" borderId="3" xfId="0" applyNumberFormat="1" applyFont="1" applyFill="1" applyBorder="1"/>
    <xf numFmtId="2" fontId="7" fillId="0" borderId="3" xfId="0" applyNumberFormat="1" applyFont="1" applyFill="1" applyBorder="1" applyAlignment="1">
      <alignment horizontal="right"/>
    </xf>
    <xf numFmtId="4" fontId="22" fillId="0" borderId="0" xfId="0" applyNumberFormat="1" applyFont="1" applyFill="1"/>
    <xf numFmtId="4" fontId="9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 applyProtection="1">
      <alignment horizontal="right" wrapText="1"/>
    </xf>
    <xf numFmtId="4" fontId="20" fillId="0" borderId="3" xfId="0" applyNumberFormat="1" applyFont="1" applyFill="1" applyBorder="1" applyAlignment="1">
      <alignment horizontal="right"/>
    </xf>
    <xf numFmtId="4" fontId="18" fillId="0" borderId="3" xfId="0" applyNumberFormat="1" applyFont="1" applyFill="1" applyBorder="1"/>
    <xf numFmtId="4" fontId="28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 applyProtection="1">
      <alignment horizontal="right" wrapText="1"/>
    </xf>
    <xf numFmtId="2" fontId="18" fillId="0" borderId="3" xfId="0" applyNumberFormat="1" applyFont="1" applyFill="1" applyBorder="1"/>
    <xf numFmtId="4" fontId="5" fillId="0" borderId="3" xfId="0" applyNumberFormat="1" applyFont="1" applyFill="1" applyBorder="1" applyAlignment="1">
      <alignment horizontal="right"/>
    </xf>
    <xf numFmtId="4" fontId="30" fillId="0" borderId="3" xfId="0" applyNumberFormat="1" applyFont="1" applyFill="1" applyBorder="1"/>
    <xf numFmtId="4" fontId="31" fillId="0" borderId="3" xfId="0" applyNumberFormat="1" applyFont="1" applyFill="1" applyBorder="1" applyAlignment="1">
      <alignment horizontal="right"/>
    </xf>
    <xf numFmtId="4" fontId="26" fillId="0" borderId="3" xfId="0" applyNumberFormat="1" applyFont="1" applyFill="1" applyBorder="1" applyAlignment="1">
      <alignment horizontal="right"/>
    </xf>
    <xf numFmtId="2" fontId="20" fillId="0" borderId="3" xfId="0" applyNumberFormat="1" applyFont="1" applyFill="1" applyBorder="1" applyAlignment="1">
      <alignment horizontal="right"/>
    </xf>
    <xf numFmtId="2" fontId="20" fillId="0" borderId="3" xfId="0" applyNumberFormat="1" applyFont="1" applyFill="1" applyBorder="1" applyAlignment="1" applyProtection="1">
      <alignment horizontal="right" wrapText="1"/>
    </xf>
    <xf numFmtId="4" fontId="0" fillId="0" borderId="0" xfId="0" applyNumberFormat="1" applyFill="1"/>
    <xf numFmtId="0" fontId="0" fillId="0" borderId="0" xfId="0" applyFill="1"/>
    <xf numFmtId="0" fontId="18" fillId="0" borderId="0" xfId="0" applyFont="1" applyFill="1"/>
    <xf numFmtId="4" fontId="5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20" fillId="0" borderId="4" xfId="0" applyNumberFormat="1" applyFont="1" applyFill="1" applyBorder="1" applyAlignment="1">
      <alignment horizontal="right"/>
    </xf>
    <xf numFmtId="4" fontId="28" fillId="0" borderId="4" xfId="0" applyNumberFormat="1" applyFont="1" applyFill="1" applyBorder="1" applyAlignment="1">
      <alignment horizontal="right"/>
    </xf>
    <xf numFmtId="4" fontId="26" fillId="0" borderId="4" xfId="0" applyNumberFormat="1" applyFont="1" applyFill="1" applyBorder="1" applyAlignment="1">
      <alignment horizontal="right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opLeftCell="B1" zoomScaleNormal="100" workbookViewId="0">
      <selection activeCell="O17" sqref="O1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51" t="s">
        <v>199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1"/>
    </row>
    <row r="2" spans="2:13" ht="18" customHeight="1" x14ac:dyDescent="0.25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3"/>
    </row>
    <row r="3" spans="2:13" ht="15.75" customHeight="1" x14ac:dyDescent="0.25">
      <c r="B3" s="151" t="s">
        <v>10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0"/>
    </row>
    <row r="4" spans="2:13" ht="18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4"/>
    </row>
    <row r="5" spans="2:13" ht="18" customHeight="1" x14ac:dyDescent="0.25">
      <c r="B5" s="151" t="s">
        <v>40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9"/>
    </row>
    <row r="6" spans="2:13" ht="18" customHeight="1" x14ac:dyDescent="0.25"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9"/>
    </row>
    <row r="7" spans="2:13" ht="18" customHeight="1" x14ac:dyDescent="0.25">
      <c r="B7" s="165" t="s">
        <v>51</v>
      </c>
      <c r="C7" s="165"/>
      <c r="D7" s="165"/>
      <c r="E7" s="165"/>
      <c r="F7" s="165"/>
      <c r="G7" s="41"/>
      <c r="H7" s="37"/>
      <c r="I7" s="37"/>
      <c r="J7" s="37"/>
      <c r="K7" s="38"/>
      <c r="L7" s="38"/>
    </row>
    <row r="8" spans="2:13" ht="25.5" x14ac:dyDescent="0.25">
      <c r="B8" s="147" t="s">
        <v>8</v>
      </c>
      <c r="C8" s="147"/>
      <c r="D8" s="147"/>
      <c r="E8" s="147"/>
      <c r="F8" s="147"/>
      <c r="G8" s="22" t="s">
        <v>52</v>
      </c>
      <c r="H8" s="22" t="s">
        <v>39</v>
      </c>
      <c r="I8" s="22" t="s">
        <v>36</v>
      </c>
      <c r="J8" s="22" t="s">
        <v>53</v>
      </c>
      <c r="K8" s="22" t="s">
        <v>19</v>
      </c>
      <c r="L8" s="22" t="s">
        <v>37</v>
      </c>
    </row>
    <row r="9" spans="2:13" x14ac:dyDescent="0.25">
      <c r="B9" s="159">
        <v>1</v>
      </c>
      <c r="C9" s="159"/>
      <c r="D9" s="159"/>
      <c r="E9" s="159"/>
      <c r="F9" s="160"/>
      <c r="G9" s="105">
        <v>2</v>
      </c>
      <c r="H9" s="106">
        <v>3</v>
      </c>
      <c r="I9" s="106">
        <v>4</v>
      </c>
      <c r="J9" s="106">
        <v>5</v>
      </c>
      <c r="K9" s="26" t="s">
        <v>28</v>
      </c>
      <c r="L9" s="26" t="s">
        <v>116</v>
      </c>
    </row>
    <row r="10" spans="2:13" x14ac:dyDescent="0.25">
      <c r="B10" s="145" t="s">
        <v>21</v>
      </c>
      <c r="C10" s="146"/>
      <c r="D10" s="146"/>
      <c r="E10" s="146"/>
      <c r="F10" s="157"/>
      <c r="G10" s="107">
        <v>1618012.85</v>
      </c>
      <c r="H10" s="78">
        <v>1856043</v>
      </c>
      <c r="I10" s="78">
        <v>0</v>
      </c>
      <c r="J10" s="78">
        <v>1908868.62</v>
      </c>
      <c r="K10" s="78">
        <f>J10/G10*100</f>
        <v>117.97611001667877</v>
      </c>
      <c r="L10" s="78">
        <f>J10/H10*100</f>
        <v>102.84614203442486</v>
      </c>
    </row>
    <row r="11" spans="2:13" x14ac:dyDescent="0.25">
      <c r="B11" s="158" t="s">
        <v>20</v>
      </c>
      <c r="C11" s="157"/>
      <c r="D11" s="157"/>
      <c r="E11" s="157"/>
      <c r="F11" s="157"/>
      <c r="G11" s="107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</row>
    <row r="12" spans="2:13" x14ac:dyDescent="0.25">
      <c r="B12" s="154" t="s">
        <v>0</v>
      </c>
      <c r="C12" s="155"/>
      <c r="D12" s="155"/>
      <c r="E12" s="155"/>
      <c r="F12" s="156"/>
      <c r="G12" s="108">
        <f>G10</f>
        <v>1618012.85</v>
      </c>
      <c r="H12" s="79">
        <f>H10</f>
        <v>1856043</v>
      </c>
      <c r="I12" s="79">
        <v>0</v>
      </c>
      <c r="J12" s="79">
        <f>J10</f>
        <v>1908868.62</v>
      </c>
      <c r="K12" s="79">
        <v>0</v>
      </c>
      <c r="L12" s="79">
        <f>J12/H12*100</f>
        <v>102.84614203442486</v>
      </c>
    </row>
    <row r="13" spans="2:13" x14ac:dyDescent="0.25">
      <c r="B13" s="164" t="s">
        <v>22</v>
      </c>
      <c r="C13" s="146"/>
      <c r="D13" s="146"/>
      <c r="E13" s="146"/>
      <c r="F13" s="146"/>
      <c r="G13" s="196">
        <v>1603472.19</v>
      </c>
      <c r="H13" s="78">
        <v>1793437</v>
      </c>
      <c r="I13" s="78">
        <v>0</v>
      </c>
      <c r="J13" s="78">
        <v>1894538.57</v>
      </c>
      <c r="K13" s="80">
        <f>J13/G13*100</f>
        <v>118.15225619846889</v>
      </c>
      <c r="L13" s="80">
        <f>J13/H13*100</f>
        <v>105.6373081407376</v>
      </c>
    </row>
    <row r="14" spans="2:13" x14ac:dyDescent="0.25">
      <c r="B14" s="162" t="s">
        <v>23</v>
      </c>
      <c r="C14" s="157"/>
      <c r="D14" s="157"/>
      <c r="E14" s="157"/>
      <c r="F14" s="157"/>
      <c r="G14" s="107">
        <v>18206.240000000002</v>
      </c>
      <c r="H14" s="78">
        <v>62606</v>
      </c>
      <c r="I14" s="81">
        <v>0</v>
      </c>
      <c r="J14" s="81">
        <v>36594.559999999998</v>
      </c>
      <c r="K14" s="80">
        <f>J14/G14*100</f>
        <v>201.00009667015263</v>
      </c>
      <c r="L14" s="80">
        <f>J14/H14*100</f>
        <v>58.452161134715517</v>
      </c>
    </row>
    <row r="15" spans="2:13" x14ac:dyDescent="0.25">
      <c r="B15" s="15" t="s">
        <v>1</v>
      </c>
      <c r="C15" s="35"/>
      <c r="D15" s="35"/>
      <c r="E15" s="35"/>
      <c r="F15" s="35"/>
      <c r="G15" s="108">
        <f>G14+G13</f>
        <v>1621678.43</v>
      </c>
      <c r="H15" s="79">
        <f>H14+H13</f>
        <v>1856043</v>
      </c>
      <c r="I15" s="79">
        <v>0</v>
      </c>
      <c r="J15" s="79">
        <f>J14+J13</f>
        <v>1931133.1300000001</v>
      </c>
      <c r="K15" s="79">
        <f>J15/G15*100</f>
        <v>119.08237134288086</v>
      </c>
      <c r="L15" s="79">
        <f>J15/H15*100</f>
        <v>104.04571068665976</v>
      </c>
    </row>
    <row r="16" spans="2:13" x14ac:dyDescent="0.25">
      <c r="B16" s="163" t="s">
        <v>2</v>
      </c>
      <c r="C16" s="155"/>
      <c r="D16" s="155"/>
      <c r="E16" s="155"/>
      <c r="F16" s="155"/>
      <c r="G16" s="109">
        <f>G10-G15</f>
        <v>-3665.5799999998417</v>
      </c>
      <c r="H16" s="82">
        <f>H12-H15</f>
        <v>0</v>
      </c>
      <c r="I16" s="82">
        <v>0</v>
      </c>
      <c r="J16" s="82">
        <f>J10-J15</f>
        <v>-22264.510000000009</v>
      </c>
      <c r="K16" s="82">
        <v>0</v>
      </c>
      <c r="L16" s="82">
        <v>0</v>
      </c>
    </row>
    <row r="17" spans="1:49" ht="18" x14ac:dyDescent="0.25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"/>
    </row>
    <row r="18" spans="1:49" ht="18" customHeight="1" x14ac:dyDescent="0.25">
      <c r="B18" s="144" t="s">
        <v>45</v>
      </c>
      <c r="C18" s="144"/>
      <c r="D18" s="144"/>
      <c r="E18" s="144"/>
      <c r="F18" s="144"/>
      <c r="G18" s="36"/>
      <c r="H18" s="37"/>
      <c r="I18" s="37"/>
      <c r="J18" s="37"/>
      <c r="K18" s="38"/>
      <c r="L18" s="38"/>
      <c r="M18" s="1"/>
    </row>
    <row r="19" spans="1:49" ht="25.5" x14ac:dyDescent="0.25">
      <c r="B19" s="147" t="s">
        <v>8</v>
      </c>
      <c r="C19" s="147"/>
      <c r="D19" s="147"/>
      <c r="E19" s="147"/>
      <c r="F19" s="147"/>
      <c r="G19" s="22" t="s">
        <v>52</v>
      </c>
      <c r="H19" s="2" t="s">
        <v>39</v>
      </c>
      <c r="I19" s="2" t="s">
        <v>36</v>
      </c>
      <c r="J19" s="2" t="s">
        <v>53</v>
      </c>
      <c r="K19" s="2" t="s">
        <v>19</v>
      </c>
      <c r="L19" s="2" t="s">
        <v>37</v>
      </c>
    </row>
    <row r="20" spans="1:49" x14ac:dyDescent="0.25">
      <c r="B20" s="148">
        <v>1</v>
      </c>
      <c r="C20" s="149"/>
      <c r="D20" s="149"/>
      <c r="E20" s="149"/>
      <c r="F20" s="149"/>
      <c r="G20" s="27">
        <v>2</v>
      </c>
      <c r="H20" s="26">
        <v>3</v>
      </c>
      <c r="I20" s="26">
        <v>4</v>
      </c>
      <c r="J20" s="26">
        <v>5</v>
      </c>
      <c r="K20" s="26" t="s">
        <v>28</v>
      </c>
      <c r="L20" s="26" t="s">
        <v>29</v>
      </c>
    </row>
    <row r="21" spans="1:49" ht="15.75" customHeight="1" x14ac:dyDescent="0.25">
      <c r="B21" s="145" t="s">
        <v>24</v>
      </c>
      <c r="C21" s="150"/>
      <c r="D21" s="150"/>
      <c r="E21" s="150"/>
      <c r="F21" s="150"/>
      <c r="G21" s="71"/>
      <c r="H21" s="42"/>
      <c r="I21" s="42" t="s">
        <v>54</v>
      </c>
      <c r="J21" s="42"/>
      <c r="K21" s="42"/>
      <c r="L21" s="42"/>
    </row>
    <row r="22" spans="1:49" x14ac:dyDescent="0.25">
      <c r="B22" s="145" t="s">
        <v>25</v>
      </c>
      <c r="C22" s="146"/>
      <c r="D22" s="146"/>
      <c r="E22" s="146"/>
      <c r="F22" s="146"/>
      <c r="G22" s="72"/>
      <c r="H22" s="42"/>
      <c r="I22" s="42" t="s">
        <v>54</v>
      </c>
      <c r="J22" s="42"/>
      <c r="K22" s="42"/>
      <c r="L22" s="42"/>
    </row>
    <row r="23" spans="1:49" ht="15" customHeight="1" x14ac:dyDescent="0.25">
      <c r="B23" s="141" t="s">
        <v>38</v>
      </c>
      <c r="C23" s="142"/>
      <c r="D23" s="142"/>
      <c r="E23" s="142"/>
      <c r="F23" s="143"/>
      <c r="G23" s="73"/>
      <c r="H23" s="74"/>
      <c r="I23" s="74"/>
      <c r="J23" s="74"/>
      <c r="K23" s="74"/>
      <c r="L23" s="74"/>
    </row>
    <row r="24" spans="1:49" s="30" customFormat="1" ht="15" customHeight="1" x14ac:dyDescent="0.25">
      <c r="A24"/>
      <c r="B24" s="145" t="s">
        <v>13</v>
      </c>
      <c r="C24" s="146"/>
      <c r="D24" s="146"/>
      <c r="E24" s="146"/>
      <c r="F24" s="146"/>
      <c r="G24" s="72"/>
      <c r="H24" s="42"/>
      <c r="I24" s="42"/>
      <c r="J24" s="42"/>
      <c r="K24" s="42"/>
      <c r="L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0" customFormat="1" ht="15" customHeight="1" x14ac:dyDescent="0.25">
      <c r="A25"/>
      <c r="B25" s="145" t="s">
        <v>44</v>
      </c>
      <c r="C25" s="146"/>
      <c r="D25" s="146"/>
      <c r="E25" s="146"/>
      <c r="F25" s="146"/>
      <c r="G25" s="72"/>
      <c r="H25" s="42"/>
      <c r="I25" s="42"/>
      <c r="J25" s="42"/>
      <c r="K25" s="42"/>
      <c r="L25" s="4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4" customFormat="1" x14ac:dyDescent="0.25">
      <c r="A26" s="33"/>
      <c r="B26" s="141" t="s">
        <v>46</v>
      </c>
      <c r="C26" s="142"/>
      <c r="D26" s="142"/>
      <c r="E26" s="142"/>
      <c r="F26" s="143"/>
      <c r="G26" s="73"/>
      <c r="H26" s="75"/>
      <c r="I26" s="75"/>
      <c r="J26" s="75"/>
      <c r="K26" s="75"/>
      <c r="L26" s="75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 x14ac:dyDescent="0.25">
      <c r="B27" s="161" t="s">
        <v>47</v>
      </c>
      <c r="C27" s="161"/>
      <c r="D27" s="161"/>
      <c r="E27" s="161"/>
      <c r="F27" s="161"/>
      <c r="G27" s="76"/>
      <c r="H27" s="77"/>
      <c r="I27" s="77"/>
      <c r="J27" s="77"/>
      <c r="K27" s="77"/>
      <c r="L27" s="77"/>
    </row>
    <row r="29" spans="1:49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8"/>
    </row>
    <row r="30" spans="1:49" x14ac:dyDescent="0.25">
      <c r="B30" s="152" t="s">
        <v>48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  <row r="31" spans="1:49" ht="15" customHeight="1" x14ac:dyDescent="0.25">
      <c r="B31" s="152" t="s">
        <v>49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49" ht="15" customHeight="1" x14ac:dyDescent="0.25">
      <c r="B32" s="152" t="s">
        <v>42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2:12" ht="36.75" customHeight="1" x14ac:dyDescent="0.25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2:12" ht="15" customHeight="1" x14ac:dyDescent="0.25">
      <c r="B34" s="153" t="s">
        <v>50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2:12" x14ac:dyDescent="0.2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</sheetData>
  <mergeCells count="30">
    <mergeCell ref="B2:L2"/>
    <mergeCell ref="B4:L4"/>
    <mergeCell ref="B6:L6"/>
    <mergeCell ref="B17:L17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topLeftCell="E1" zoomScaleNormal="100"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1" width="16.28515625" customWidth="1"/>
    <col min="12" max="12" width="15.7109375" customWidth="1"/>
  </cols>
  <sheetData>
    <row r="1" spans="2:12" ht="18" x14ac:dyDescent="0.25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ht="15.75" customHeight="1" x14ac:dyDescent="0.25">
      <c r="B2" s="151" t="s">
        <v>10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8" x14ac:dyDescent="0.2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2:12" ht="15.75" customHeight="1" x14ac:dyDescent="0.25">
      <c r="B4" s="151" t="s">
        <v>41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8" x14ac:dyDescent="0.25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2:12" ht="15.75" customHeight="1" x14ac:dyDescent="0.25"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18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2:12" ht="45" customHeight="1" x14ac:dyDescent="0.25">
      <c r="B8" s="171" t="s">
        <v>8</v>
      </c>
      <c r="C8" s="172"/>
      <c r="D8" s="172"/>
      <c r="E8" s="172"/>
      <c r="F8" s="173"/>
      <c r="G8" s="29" t="s">
        <v>64</v>
      </c>
      <c r="H8" s="29" t="s">
        <v>39</v>
      </c>
      <c r="I8" s="29" t="s">
        <v>36</v>
      </c>
      <c r="J8" s="29" t="s">
        <v>65</v>
      </c>
      <c r="K8" s="29" t="s">
        <v>19</v>
      </c>
      <c r="L8" s="29" t="s">
        <v>37</v>
      </c>
    </row>
    <row r="9" spans="2:12" x14ac:dyDescent="0.25">
      <c r="B9" s="168">
        <v>1</v>
      </c>
      <c r="C9" s="169"/>
      <c r="D9" s="169"/>
      <c r="E9" s="169"/>
      <c r="F9" s="170"/>
      <c r="G9" s="31">
        <v>2</v>
      </c>
      <c r="H9" s="31">
        <v>3</v>
      </c>
      <c r="I9" s="31">
        <v>4</v>
      </c>
      <c r="J9" s="31">
        <v>5</v>
      </c>
      <c r="K9" s="31" t="s">
        <v>28</v>
      </c>
      <c r="L9" s="31" t="s">
        <v>116</v>
      </c>
    </row>
    <row r="10" spans="2:12" x14ac:dyDescent="0.25">
      <c r="B10" s="5"/>
      <c r="C10" s="5"/>
      <c r="D10" s="5"/>
      <c r="E10" s="5"/>
      <c r="F10" s="5" t="s">
        <v>35</v>
      </c>
      <c r="G10" s="199">
        <v>1618012.85</v>
      </c>
      <c r="H10" s="78">
        <v>1856043</v>
      </c>
      <c r="I10" s="78">
        <v>0</v>
      </c>
      <c r="J10" s="198">
        <v>1908868.62</v>
      </c>
      <c r="K10" s="55">
        <f>J10/G10*100</f>
        <v>117.97611001667877</v>
      </c>
      <c r="L10" s="55">
        <f>J10/H10*100</f>
        <v>102.84614203442486</v>
      </c>
    </row>
    <row r="11" spans="2:12" x14ac:dyDescent="0.25">
      <c r="B11" s="5">
        <v>6</v>
      </c>
      <c r="C11" s="5"/>
      <c r="D11" s="5"/>
      <c r="E11" s="5"/>
      <c r="F11" s="5" t="s">
        <v>3</v>
      </c>
      <c r="G11" s="197">
        <v>1618012.85</v>
      </c>
      <c r="H11" s="197">
        <v>1856043</v>
      </c>
      <c r="I11" s="197">
        <v>0</v>
      </c>
      <c r="J11" s="197">
        <v>1908868.62</v>
      </c>
      <c r="K11" s="55">
        <f>J11/G11*100</f>
        <v>117.97611001667877</v>
      </c>
      <c r="L11" s="55">
        <f>J11/H11*100</f>
        <v>102.84614203442486</v>
      </c>
    </row>
    <row r="12" spans="2:12" ht="25.5" x14ac:dyDescent="0.25">
      <c r="B12" s="110"/>
      <c r="C12" s="110">
        <v>63</v>
      </c>
      <c r="D12" s="5"/>
      <c r="E12" s="5"/>
      <c r="F12" s="5" t="s">
        <v>97</v>
      </c>
      <c r="G12" s="78">
        <v>1415540.99</v>
      </c>
      <c r="H12" s="78">
        <v>1592272</v>
      </c>
      <c r="I12" s="78">
        <v>0</v>
      </c>
      <c r="J12" s="198">
        <v>1671878.53</v>
      </c>
      <c r="K12" s="55">
        <f>J12/G12*100</f>
        <v>118.10880375848389</v>
      </c>
      <c r="L12" s="57">
        <f>J12/H12*100</f>
        <v>104.99955598038527</v>
      </c>
    </row>
    <row r="13" spans="2:12" ht="27" customHeight="1" x14ac:dyDescent="0.25">
      <c r="B13" s="9"/>
      <c r="C13" s="9"/>
      <c r="D13" s="9">
        <v>634</v>
      </c>
      <c r="E13" s="9"/>
      <c r="F13" s="9" t="s">
        <v>200</v>
      </c>
      <c r="G13" s="199">
        <v>403.48</v>
      </c>
      <c r="H13" s="78">
        <v>3555</v>
      </c>
      <c r="I13" s="78">
        <v>0</v>
      </c>
      <c r="J13" s="200">
        <v>850</v>
      </c>
      <c r="K13" s="55">
        <v>0</v>
      </c>
      <c r="L13" s="57">
        <v>0</v>
      </c>
    </row>
    <row r="14" spans="2:12" ht="31.5" customHeight="1" x14ac:dyDescent="0.25">
      <c r="B14" s="9"/>
      <c r="C14" s="9"/>
      <c r="D14" s="9"/>
      <c r="E14" s="9">
        <v>6341</v>
      </c>
      <c r="F14" s="9" t="s">
        <v>200</v>
      </c>
      <c r="G14" s="199">
        <v>403.48</v>
      </c>
      <c r="H14" s="78">
        <v>0</v>
      </c>
      <c r="I14" s="78">
        <v>0</v>
      </c>
      <c r="J14" s="200">
        <v>850</v>
      </c>
      <c r="K14" s="55">
        <v>0</v>
      </c>
      <c r="L14" s="57">
        <v>0</v>
      </c>
    </row>
    <row r="15" spans="2:12" ht="28.9" customHeight="1" x14ac:dyDescent="0.25">
      <c r="B15" s="6"/>
      <c r="C15" s="6"/>
      <c r="D15" s="6">
        <v>636</v>
      </c>
      <c r="E15" s="6"/>
      <c r="F15" s="18" t="s">
        <v>97</v>
      </c>
      <c r="G15" s="199">
        <v>1415137.51</v>
      </c>
      <c r="H15" s="199">
        <v>1563717</v>
      </c>
      <c r="I15" s="199">
        <v>0</v>
      </c>
      <c r="J15" s="200">
        <v>1671028.53</v>
      </c>
      <c r="K15" s="57">
        <f>J15/G15*100</f>
        <v>118.08241377193089</v>
      </c>
      <c r="L15" s="57">
        <f>J12/H12*100</f>
        <v>104.99955598038527</v>
      </c>
    </row>
    <row r="16" spans="2:12" ht="25.5" x14ac:dyDescent="0.25">
      <c r="B16" s="6"/>
      <c r="C16" s="6"/>
      <c r="D16" s="6"/>
      <c r="E16" s="6">
        <v>6361</v>
      </c>
      <c r="F16" s="18" t="s">
        <v>98</v>
      </c>
      <c r="G16" s="199">
        <v>1414208.44</v>
      </c>
      <c r="H16" s="199">
        <v>0</v>
      </c>
      <c r="I16" s="199">
        <v>0</v>
      </c>
      <c r="J16" s="200">
        <v>1670327.53</v>
      </c>
      <c r="K16" s="57">
        <f>J16/G16*100</f>
        <v>118.11042013014716</v>
      </c>
      <c r="L16" s="57">
        <v>0</v>
      </c>
    </row>
    <row r="17" spans="2:12" ht="33.75" customHeight="1" x14ac:dyDescent="0.25">
      <c r="B17" s="6"/>
      <c r="C17" s="6"/>
      <c r="D17" s="6"/>
      <c r="E17" s="6">
        <v>6362</v>
      </c>
      <c r="F17" s="18" t="s">
        <v>145</v>
      </c>
      <c r="G17" s="199">
        <v>929.06</v>
      </c>
      <c r="H17" s="199">
        <v>0</v>
      </c>
      <c r="I17" s="199">
        <v>0</v>
      </c>
      <c r="J17" s="200">
        <v>701</v>
      </c>
      <c r="K17" s="57">
        <v>0</v>
      </c>
      <c r="L17" s="57">
        <v>0</v>
      </c>
    </row>
    <row r="18" spans="2:12" x14ac:dyDescent="0.25">
      <c r="B18" s="6"/>
      <c r="C18" s="6"/>
      <c r="D18" s="7">
        <v>638</v>
      </c>
      <c r="E18" s="7"/>
      <c r="F18" s="7" t="s">
        <v>143</v>
      </c>
      <c r="G18" s="199">
        <v>0.31</v>
      </c>
      <c r="H18" s="199">
        <v>25000</v>
      </c>
      <c r="I18" s="199">
        <v>0</v>
      </c>
      <c r="J18" s="200">
        <v>0</v>
      </c>
      <c r="K18" s="57">
        <v>0</v>
      </c>
      <c r="L18" s="57">
        <v>0</v>
      </c>
    </row>
    <row r="19" spans="2:12" x14ac:dyDescent="0.25">
      <c r="B19" s="6"/>
      <c r="C19" s="6"/>
      <c r="D19" s="7"/>
      <c r="E19" s="7">
        <v>6381</v>
      </c>
      <c r="F19" s="7" t="s">
        <v>144</v>
      </c>
      <c r="G19" s="199">
        <v>0.31</v>
      </c>
      <c r="H19" s="199">
        <v>0</v>
      </c>
      <c r="I19" s="199">
        <v>0</v>
      </c>
      <c r="J19" s="200">
        <v>0</v>
      </c>
      <c r="K19" s="57">
        <v>0</v>
      </c>
      <c r="L19" s="57">
        <v>0</v>
      </c>
    </row>
    <row r="20" spans="2:12" x14ac:dyDescent="0.25">
      <c r="B20" s="6"/>
      <c r="C20" s="6"/>
      <c r="D20" s="7"/>
      <c r="E20" s="7"/>
      <c r="F20" s="7"/>
      <c r="G20" s="201"/>
      <c r="H20" s="199"/>
      <c r="I20" s="199"/>
      <c r="J20" s="200"/>
      <c r="K20" s="57"/>
      <c r="L20" s="57"/>
    </row>
    <row r="21" spans="2:12" x14ac:dyDescent="0.25">
      <c r="B21" s="14"/>
      <c r="C21" s="111">
        <v>64</v>
      </c>
      <c r="D21" s="45"/>
      <c r="E21" s="45"/>
      <c r="F21" s="45" t="s">
        <v>60</v>
      </c>
      <c r="G21" s="78">
        <v>0.3</v>
      </c>
      <c r="H21" s="78">
        <v>1</v>
      </c>
      <c r="I21" s="78">
        <v>0</v>
      </c>
      <c r="J21" s="198">
        <v>0.01</v>
      </c>
      <c r="K21" s="55">
        <f>J21/G21*100</f>
        <v>3.3333333333333335</v>
      </c>
      <c r="L21" s="55">
        <f>J21/H21*100</f>
        <v>1</v>
      </c>
    </row>
    <row r="22" spans="2:12" x14ac:dyDescent="0.25">
      <c r="B22" s="6"/>
      <c r="C22" s="6"/>
      <c r="D22" s="7">
        <v>641</v>
      </c>
      <c r="E22" s="7"/>
      <c r="F22" s="7" t="s">
        <v>61</v>
      </c>
      <c r="G22" s="201">
        <v>0.3</v>
      </c>
      <c r="H22" s="199">
        <v>1</v>
      </c>
      <c r="I22" s="199">
        <v>0</v>
      </c>
      <c r="J22" s="200">
        <v>0.01</v>
      </c>
      <c r="K22" s="57">
        <f>J22/G22*100</f>
        <v>3.3333333333333335</v>
      </c>
      <c r="L22" s="57">
        <v>0</v>
      </c>
    </row>
    <row r="23" spans="2:12" x14ac:dyDescent="0.25">
      <c r="B23" s="6"/>
      <c r="C23" s="6"/>
      <c r="D23" s="7"/>
      <c r="E23" s="7">
        <v>6413</v>
      </c>
      <c r="F23" s="7" t="s">
        <v>62</v>
      </c>
      <c r="G23" s="202">
        <v>0.3</v>
      </c>
      <c r="H23" s="199">
        <v>1</v>
      </c>
      <c r="I23" s="199">
        <v>0</v>
      </c>
      <c r="J23" s="200">
        <v>0.01</v>
      </c>
      <c r="K23" s="57">
        <f>J23/G22:G23*100</f>
        <v>3.3333333333333335</v>
      </c>
      <c r="L23" s="57">
        <v>0</v>
      </c>
    </row>
    <row r="24" spans="2:12" ht="38.25" x14ac:dyDescent="0.25">
      <c r="B24" s="14"/>
      <c r="C24" s="111">
        <v>65</v>
      </c>
      <c r="D24" s="45"/>
      <c r="E24" s="45"/>
      <c r="F24" s="47" t="s">
        <v>57</v>
      </c>
      <c r="G24" s="203">
        <v>735.88</v>
      </c>
      <c r="H24" s="78">
        <v>1700</v>
      </c>
      <c r="I24" s="78">
        <v>0</v>
      </c>
      <c r="J24" s="198">
        <v>1897.84</v>
      </c>
      <c r="K24" s="55">
        <f>J24/G24*100</f>
        <v>257.90074468663369</v>
      </c>
      <c r="L24" s="55">
        <f>J24/H24*100</f>
        <v>111.63764705882353</v>
      </c>
    </row>
    <row r="25" spans="2:12" x14ac:dyDescent="0.25">
      <c r="B25" s="6"/>
      <c r="C25" s="6"/>
      <c r="D25" s="7">
        <v>651</v>
      </c>
      <c r="E25" s="7"/>
      <c r="F25" s="7" t="s">
        <v>56</v>
      </c>
      <c r="G25" s="199">
        <v>735.88</v>
      </c>
      <c r="H25" s="199">
        <v>1700</v>
      </c>
      <c r="I25" s="199">
        <v>0</v>
      </c>
      <c r="J25" s="200">
        <v>1897.84</v>
      </c>
      <c r="K25" s="57">
        <f>J25/G25*100</f>
        <v>257.90074468663369</v>
      </c>
      <c r="L25" s="57">
        <v>0</v>
      </c>
    </row>
    <row r="26" spans="2:12" x14ac:dyDescent="0.25">
      <c r="B26" s="6"/>
      <c r="C26" s="6"/>
      <c r="D26" s="7"/>
      <c r="E26" s="7">
        <v>6526</v>
      </c>
      <c r="F26" s="7" t="s">
        <v>55</v>
      </c>
      <c r="G26" s="199">
        <v>735.88</v>
      </c>
      <c r="H26" s="199">
        <v>1700</v>
      </c>
      <c r="I26" s="199">
        <v>0</v>
      </c>
      <c r="J26" s="200">
        <v>1897.84</v>
      </c>
      <c r="K26" s="57">
        <f>J26/G26*100</f>
        <v>257.90074468663369</v>
      </c>
      <c r="L26" s="57">
        <v>0</v>
      </c>
    </row>
    <row r="27" spans="2:12" x14ac:dyDescent="0.25">
      <c r="B27" s="6"/>
      <c r="C27" s="6"/>
      <c r="D27" s="7"/>
      <c r="E27" s="7"/>
      <c r="F27" s="9" t="s">
        <v>16</v>
      </c>
      <c r="G27" s="199"/>
      <c r="H27" s="199"/>
      <c r="I27" s="199" t="s">
        <v>54</v>
      </c>
      <c r="J27" s="200"/>
      <c r="K27" s="57"/>
      <c r="L27" s="57"/>
    </row>
    <row r="28" spans="2:12" ht="30.75" customHeight="1" x14ac:dyDescent="0.25">
      <c r="B28" s="14"/>
      <c r="C28" s="111">
        <v>66</v>
      </c>
      <c r="D28" s="45"/>
      <c r="E28" s="45"/>
      <c r="F28" s="46" t="s">
        <v>58</v>
      </c>
      <c r="G28" s="78">
        <v>2126.88</v>
      </c>
      <c r="H28" s="78">
        <v>10312</v>
      </c>
      <c r="I28" s="78">
        <v>0</v>
      </c>
      <c r="J28" s="198">
        <v>8819.7199999999993</v>
      </c>
      <c r="K28" s="55">
        <f t="shared" ref="K28:K37" si="0">J28/G28*100</f>
        <v>414.67877830437072</v>
      </c>
      <c r="L28" s="55">
        <f>J28/H28*100</f>
        <v>85.528704422032575</v>
      </c>
    </row>
    <row r="29" spans="2:12" ht="25.5" x14ac:dyDescent="0.25">
      <c r="B29" s="6"/>
      <c r="C29" s="6"/>
      <c r="D29" s="6">
        <v>661</v>
      </c>
      <c r="E29" s="6"/>
      <c r="F29" s="18" t="s">
        <v>59</v>
      </c>
      <c r="G29" s="199">
        <v>1745.3</v>
      </c>
      <c r="H29" s="199">
        <v>4679</v>
      </c>
      <c r="I29" s="199">
        <v>0</v>
      </c>
      <c r="J29" s="200">
        <v>2518.36</v>
      </c>
      <c r="K29" s="57">
        <f t="shared" si="0"/>
        <v>144.29381768177393</v>
      </c>
      <c r="L29" s="57">
        <v>0</v>
      </c>
    </row>
    <row r="30" spans="2:12" x14ac:dyDescent="0.25">
      <c r="B30" s="6"/>
      <c r="C30" s="6"/>
      <c r="D30" s="6"/>
      <c r="E30" s="6">
        <v>6614</v>
      </c>
      <c r="F30" s="18" t="s">
        <v>201</v>
      </c>
      <c r="G30" s="199">
        <v>212.36</v>
      </c>
      <c r="H30" s="199">
        <v>4679</v>
      </c>
      <c r="I30" s="199">
        <v>0</v>
      </c>
      <c r="J30" s="200">
        <v>900</v>
      </c>
      <c r="K30" s="57">
        <f t="shared" si="0"/>
        <v>423.80862686004895</v>
      </c>
      <c r="L30" s="57">
        <v>0</v>
      </c>
    </row>
    <row r="31" spans="2:12" ht="39.75" customHeight="1" x14ac:dyDescent="0.25">
      <c r="B31" s="6"/>
      <c r="C31" s="6"/>
      <c r="D31" s="6"/>
      <c r="E31" s="6">
        <v>6615</v>
      </c>
      <c r="F31" s="18" t="s">
        <v>202</v>
      </c>
      <c r="G31" s="199">
        <v>1532.95</v>
      </c>
      <c r="H31" s="199">
        <v>0</v>
      </c>
      <c r="I31" s="199">
        <v>0</v>
      </c>
      <c r="J31" s="200">
        <v>1618.36</v>
      </c>
      <c r="K31" s="57">
        <f t="shared" si="0"/>
        <v>105.57161029387781</v>
      </c>
      <c r="L31" s="57">
        <v>0</v>
      </c>
    </row>
    <row r="32" spans="2:12" x14ac:dyDescent="0.25">
      <c r="B32" s="6"/>
      <c r="C32" s="6"/>
      <c r="D32" s="6">
        <v>663</v>
      </c>
      <c r="E32" s="6"/>
      <c r="F32" s="18" t="s">
        <v>203</v>
      </c>
      <c r="G32" s="199">
        <v>381.58</v>
      </c>
      <c r="H32" s="199">
        <v>5633</v>
      </c>
      <c r="I32" s="199">
        <v>0</v>
      </c>
      <c r="J32" s="200">
        <v>6301.36</v>
      </c>
      <c r="K32" s="57">
        <f t="shared" si="0"/>
        <v>1651.3863410031972</v>
      </c>
      <c r="L32" s="57">
        <f>J32/H32*100</f>
        <v>111.86508077401029</v>
      </c>
    </row>
    <row r="33" spans="2:12" x14ac:dyDescent="0.25">
      <c r="B33" s="6"/>
      <c r="C33" s="6"/>
      <c r="D33" s="6"/>
      <c r="E33" s="6">
        <v>6631</v>
      </c>
      <c r="F33" s="18" t="s">
        <v>204</v>
      </c>
      <c r="G33" s="199">
        <v>381.58</v>
      </c>
      <c r="H33" s="199">
        <v>5633</v>
      </c>
      <c r="I33" s="199">
        <v>0</v>
      </c>
      <c r="J33" s="200">
        <v>6301.36</v>
      </c>
      <c r="K33" s="57">
        <f t="shared" si="0"/>
        <v>1651.3863410031972</v>
      </c>
      <c r="L33" s="57">
        <f>J33/H33*100</f>
        <v>111.86508077401029</v>
      </c>
    </row>
    <row r="34" spans="2:12" ht="36.75" customHeight="1" x14ac:dyDescent="0.25">
      <c r="B34" s="6"/>
      <c r="C34" s="112">
        <v>67</v>
      </c>
      <c r="D34" s="6"/>
      <c r="E34" s="6"/>
      <c r="F34" s="46" t="s">
        <v>208</v>
      </c>
      <c r="G34" s="78">
        <v>199608.8</v>
      </c>
      <c r="H34" s="78">
        <v>251758</v>
      </c>
      <c r="I34" s="199">
        <v>0</v>
      </c>
      <c r="J34" s="198">
        <v>226272.52</v>
      </c>
      <c r="K34" s="55">
        <f t="shared" si="0"/>
        <v>113.35798822496803</v>
      </c>
      <c r="L34" s="55">
        <f>J34/H34*100</f>
        <v>89.876992985327178</v>
      </c>
    </row>
    <row r="35" spans="2:12" x14ac:dyDescent="0.25">
      <c r="B35" s="6"/>
      <c r="C35" s="6"/>
      <c r="D35" s="6">
        <v>671</v>
      </c>
      <c r="E35" s="6"/>
      <c r="F35" s="18" t="s">
        <v>205</v>
      </c>
      <c r="G35" s="199">
        <v>199608.8</v>
      </c>
      <c r="H35" s="199">
        <v>0</v>
      </c>
      <c r="I35" s="199">
        <v>0</v>
      </c>
      <c r="J35" s="200">
        <v>226272.52</v>
      </c>
      <c r="K35" s="57">
        <f t="shared" si="0"/>
        <v>113.35798822496803</v>
      </c>
      <c r="L35" s="57">
        <v>0</v>
      </c>
    </row>
    <row r="36" spans="2:12" x14ac:dyDescent="0.25">
      <c r="B36" s="6"/>
      <c r="C36" s="6"/>
      <c r="D36" s="6"/>
      <c r="E36" s="6">
        <v>6711</v>
      </c>
      <c r="F36" s="18" t="s">
        <v>206</v>
      </c>
      <c r="G36" s="199">
        <v>191033.83</v>
      </c>
      <c r="H36" s="199">
        <v>0</v>
      </c>
      <c r="I36" s="199">
        <v>0</v>
      </c>
      <c r="J36" s="200">
        <v>215726.97</v>
      </c>
      <c r="K36" s="57">
        <f t="shared" si="0"/>
        <v>112.92605608127107</v>
      </c>
      <c r="L36" s="57">
        <v>0</v>
      </c>
    </row>
    <row r="37" spans="2:12" x14ac:dyDescent="0.25">
      <c r="B37" s="6"/>
      <c r="C37" s="6"/>
      <c r="D37" s="6"/>
      <c r="E37" s="23">
        <v>6712</v>
      </c>
      <c r="F37" s="18" t="s">
        <v>207</v>
      </c>
      <c r="G37" s="204">
        <v>8574.9699999999993</v>
      </c>
      <c r="H37" s="199">
        <v>0</v>
      </c>
      <c r="I37" s="199">
        <v>0</v>
      </c>
      <c r="J37" s="200">
        <v>10545.55</v>
      </c>
      <c r="K37" s="113">
        <f t="shared" si="0"/>
        <v>122.98060517995981</v>
      </c>
      <c r="L37" s="114">
        <v>0</v>
      </c>
    </row>
    <row r="38" spans="2:12" ht="18" x14ac:dyDescent="0.25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2:12" ht="33" customHeight="1" x14ac:dyDescent="0.25">
      <c r="B39" s="171" t="s">
        <v>8</v>
      </c>
      <c r="C39" s="172"/>
      <c r="D39" s="172"/>
      <c r="E39" s="172"/>
      <c r="F39" s="173"/>
      <c r="G39" s="29" t="s">
        <v>64</v>
      </c>
      <c r="H39" s="29" t="s">
        <v>39</v>
      </c>
      <c r="I39" s="29" t="s">
        <v>36</v>
      </c>
      <c r="J39" s="29" t="s">
        <v>65</v>
      </c>
      <c r="K39" s="29" t="s">
        <v>19</v>
      </c>
      <c r="L39" s="29" t="s">
        <v>37</v>
      </c>
    </row>
    <row r="40" spans="2:12" x14ac:dyDescent="0.25">
      <c r="B40" s="168">
        <v>1</v>
      </c>
      <c r="C40" s="169"/>
      <c r="D40" s="169"/>
      <c r="E40" s="169"/>
      <c r="F40" s="170"/>
      <c r="G40" s="104">
        <v>2</v>
      </c>
      <c r="H40" s="104">
        <v>3</v>
      </c>
      <c r="I40" s="104">
        <v>4</v>
      </c>
      <c r="J40" s="104">
        <v>5</v>
      </c>
      <c r="K40" s="104" t="s">
        <v>28</v>
      </c>
      <c r="L40" s="104" t="s">
        <v>29</v>
      </c>
    </row>
    <row r="41" spans="2:12" x14ac:dyDescent="0.25">
      <c r="B41" s="5"/>
      <c r="C41" s="5"/>
      <c r="D41" s="5"/>
      <c r="E41" s="5"/>
      <c r="F41" s="5" t="s">
        <v>34</v>
      </c>
      <c r="G41" s="78">
        <f>G42+G90</f>
        <v>1621678.43</v>
      </c>
      <c r="H41" s="78">
        <v>1856043</v>
      </c>
      <c r="I41" s="199">
        <v>0</v>
      </c>
      <c r="J41" s="198">
        <f>J42+J90</f>
        <v>1931133.1300000001</v>
      </c>
      <c r="K41" s="55">
        <f t="shared" ref="K41:K68" si="1">J41/G41*100</f>
        <v>119.08237134288086</v>
      </c>
      <c r="L41" s="124">
        <f>J41/H41*100</f>
        <v>104.04571068665976</v>
      </c>
    </row>
    <row r="42" spans="2:12" x14ac:dyDescent="0.25">
      <c r="B42" s="5">
        <v>3</v>
      </c>
      <c r="C42" s="5"/>
      <c r="D42" s="5"/>
      <c r="E42" s="5"/>
      <c r="F42" s="5" t="s">
        <v>4</v>
      </c>
      <c r="G42" s="78">
        <v>1603472.19</v>
      </c>
      <c r="H42" s="78">
        <v>1856043</v>
      </c>
      <c r="I42" s="78">
        <v>0</v>
      </c>
      <c r="J42" s="198">
        <v>1894538.57</v>
      </c>
      <c r="K42" s="55">
        <f t="shared" si="1"/>
        <v>118.15225619846889</v>
      </c>
      <c r="L42" s="55">
        <f>J42/H42*100</f>
        <v>102.07406671073893</v>
      </c>
    </row>
    <row r="43" spans="2:12" x14ac:dyDescent="0.25">
      <c r="B43" s="5"/>
      <c r="C43" s="110">
        <v>31</v>
      </c>
      <c r="D43" s="5"/>
      <c r="E43" s="5"/>
      <c r="F43" s="5" t="s">
        <v>5</v>
      </c>
      <c r="G43" s="78">
        <v>1422571.17</v>
      </c>
      <c r="H43" s="78">
        <v>1452282</v>
      </c>
      <c r="I43" s="78">
        <v>0</v>
      </c>
      <c r="J43" s="198">
        <v>1595228.83</v>
      </c>
      <c r="K43" s="55">
        <f t="shared" si="1"/>
        <v>112.13701385499049</v>
      </c>
      <c r="L43" s="55">
        <f>J43/H43*100</f>
        <v>109.84291136294466</v>
      </c>
    </row>
    <row r="44" spans="2:12" x14ac:dyDescent="0.25">
      <c r="B44" s="6"/>
      <c r="C44" s="6"/>
      <c r="D44" s="6">
        <v>311</v>
      </c>
      <c r="E44" s="6"/>
      <c r="F44" s="6" t="s">
        <v>26</v>
      </c>
      <c r="G44" s="199">
        <v>1170214.43</v>
      </c>
      <c r="H44" s="199">
        <v>0</v>
      </c>
      <c r="I44" s="199">
        <v>0</v>
      </c>
      <c r="J44" s="200">
        <v>1311715.97</v>
      </c>
      <c r="K44" s="57">
        <f t="shared" si="1"/>
        <v>112.09193258709004</v>
      </c>
      <c r="L44" s="57">
        <v>0</v>
      </c>
    </row>
    <row r="45" spans="2:12" x14ac:dyDescent="0.25">
      <c r="B45" s="6"/>
      <c r="C45" s="6"/>
      <c r="D45" s="6"/>
      <c r="E45" s="6">
        <v>3111</v>
      </c>
      <c r="F45" s="6" t="s">
        <v>27</v>
      </c>
      <c r="G45" s="199">
        <v>1170214.43</v>
      </c>
      <c r="H45" s="199">
        <v>0</v>
      </c>
      <c r="I45" s="199">
        <v>0</v>
      </c>
      <c r="J45" s="200">
        <v>1311715.97</v>
      </c>
      <c r="K45" s="57">
        <f t="shared" si="1"/>
        <v>112.09193258709004</v>
      </c>
      <c r="L45" s="57">
        <v>0</v>
      </c>
    </row>
    <row r="46" spans="2:12" x14ac:dyDescent="0.25">
      <c r="B46" s="48"/>
      <c r="C46" s="49"/>
      <c r="D46" s="49">
        <v>312</v>
      </c>
      <c r="E46" s="49"/>
      <c r="F46" s="49" t="s">
        <v>66</v>
      </c>
      <c r="G46" s="199">
        <v>47642.21</v>
      </c>
      <c r="H46" s="199">
        <v>0</v>
      </c>
      <c r="I46" s="199">
        <v>0</v>
      </c>
      <c r="J46" s="200">
        <v>65107.3</v>
      </c>
      <c r="K46" s="57">
        <f t="shared" si="1"/>
        <v>136.65885776499454</v>
      </c>
      <c r="L46" s="57">
        <v>0</v>
      </c>
    </row>
    <row r="47" spans="2:12" x14ac:dyDescent="0.25">
      <c r="B47" s="48"/>
      <c r="C47" s="49"/>
      <c r="D47" s="49"/>
      <c r="E47" s="49">
        <v>3121</v>
      </c>
      <c r="F47" s="49" t="s">
        <v>66</v>
      </c>
      <c r="G47" s="199">
        <v>47642.21</v>
      </c>
      <c r="H47" s="199">
        <v>0</v>
      </c>
      <c r="I47" s="199">
        <v>0</v>
      </c>
      <c r="J47" s="200">
        <v>65107.3</v>
      </c>
      <c r="K47" s="57">
        <f t="shared" si="1"/>
        <v>136.65885776499454</v>
      </c>
      <c r="L47" s="57">
        <v>0</v>
      </c>
    </row>
    <row r="48" spans="2:12" x14ac:dyDescent="0.25">
      <c r="B48" s="48"/>
      <c r="C48" s="48"/>
      <c r="D48" s="48">
        <v>313</v>
      </c>
      <c r="E48" s="48"/>
      <c r="F48" s="48" t="s">
        <v>67</v>
      </c>
      <c r="G48" s="199">
        <v>1542421.64</v>
      </c>
      <c r="H48" s="78">
        <v>0</v>
      </c>
      <c r="I48" s="78">
        <v>0</v>
      </c>
      <c r="J48" s="200">
        <v>218405.56</v>
      </c>
      <c r="K48" s="55">
        <f t="shared" si="1"/>
        <v>14.159912849770443</v>
      </c>
      <c r="L48" s="55">
        <v>0</v>
      </c>
    </row>
    <row r="49" spans="2:12" x14ac:dyDescent="0.25">
      <c r="B49" s="48"/>
      <c r="C49" s="49"/>
      <c r="D49" s="49"/>
      <c r="E49" s="49">
        <v>3132</v>
      </c>
      <c r="F49" s="49" t="s">
        <v>68</v>
      </c>
      <c r="G49" s="199">
        <v>1542421.64</v>
      </c>
      <c r="H49" s="199">
        <v>0</v>
      </c>
      <c r="I49" s="199">
        <v>0</v>
      </c>
      <c r="J49" s="200">
        <v>218376.47</v>
      </c>
      <c r="K49" s="57">
        <f t="shared" si="1"/>
        <v>14.158026854446881</v>
      </c>
      <c r="L49" s="57">
        <v>0</v>
      </c>
    </row>
    <row r="50" spans="2:12" ht="25.5" x14ac:dyDescent="0.25">
      <c r="B50" s="48"/>
      <c r="C50" s="49"/>
      <c r="D50" s="49"/>
      <c r="E50" s="49">
        <v>3133</v>
      </c>
      <c r="F50" s="49" t="s">
        <v>197</v>
      </c>
      <c r="G50" s="199">
        <v>0</v>
      </c>
      <c r="H50" s="199">
        <v>0</v>
      </c>
      <c r="I50" s="199">
        <v>0</v>
      </c>
      <c r="J50" s="200">
        <v>29.09</v>
      </c>
      <c r="K50" s="57">
        <v>0</v>
      </c>
      <c r="L50" s="57">
        <v>0</v>
      </c>
    </row>
    <row r="51" spans="2:12" x14ac:dyDescent="0.25">
      <c r="B51" s="48"/>
      <c r="C51" s="115">
        <v>32</v>
      </c>
      <c r="D51" s="48"/>
      <c r="E51" s="48"/>
      <c r="F51" s="48" t="s">
        <v>11</v>
      </c>
      <c r="G51" s="78">
        <v>133311.75</v>
      </c>
      <c r="H51" s="78">
        <v>301965</v>
      </c>
      <c r="I51" s="78">
        <v>0</v>
      </c>
      <c r="J51" s="198">
        <v>264020.94</v>
      </c>
      <c r="K51" s="55">
        <f t="shared" si="1"/>
        <v>198.04776398179456</v>
      </c>
      <c r="L51" s="55">
        <f>J51/H51*100</f>
        <v>87.434285430430677</v>
      </c>
    </row>
    <row r="52" spans="2:12" x14ac:dyDescent="0.25">
      <c r="B52" s="49"/>
      <c r="C52" s="49"/>
      <c r="D52" s="49">
        <v>321</v>
      </c>
      <c r="E52" s="49"/>
      <c r="F52" s="49" t="s">
        <v>69</v>
      </c>
      <c r="G52" s="199">
        <v>41368.94</v>
      </c>
      <c r="H52" s="199">
        <v>0</v>
      </c>
      <c r="I52" s="199">
        <v>0</v>
      </c>
      <c r="J52" s="200">
        <v>44641.74</v>
      </c>
      <c r="K52" s="57">
        <f t="shared" si="1"/>
        <v>107.91124935760983</v>
      </c>
      <c r="L52" s="57">
        <v>0</v>
      </c>
    </row>
    <row r="53" spans="2:12" x14ac:dyDescent="0.25">
      <c r="B53" s="48"/>
      <c r="C53" s="49"/>
      <c r="D53" s="49"/>
      <c r="E53" s="49">
        <v>3211</v>
      </c>
      <c r="F53" s="49" t="s">
        <v>70</v>
      </c>
      <c r="G53" s="199">
        <v>17298.080000000002</v>
      </c>
      <c r="H53" s="199">
        <v>0</v>
      </c>
      <c r="I53" s="199">
        <v>0</v>
      </c>
      <c r="J53" s="200">
        <v>19897.099999999999</v>
      </c>
      <c r="K53" s="57">
        <f t="shared" si="1"/>
        <v>115.02490449807144</v>
      </c>
      <c r="L53" s="57">
        <v>0</v>
      </c>
    </row>
    <row r="54" spans="2:12" ht="25.5" x14ac:dyDescent="0.25">
      <c r="B54" s="48"/>
      <c r="C54" s="49"/>
      <c r="D54" s="49"/>
      <c r="E54" s="49">
        <v>3212</v>
      </c>
      <c r="F54" s="49" t="s">
        <v>71</v>
      </c>
      <c r="G54" s="199">
        <v>22245.61</v>
      </c>
      <c r="H54" s="199">
        <v>0</v>
      </c>
      <c r="I54" s="199">
        <v>0</v>
      </c>
      <c r="J54" s="200">
        <v>22540.19</v>
      </c>
      <c r="K54" s="57">
        <f t="shared" si="1"/>
        <v>101.32421632852504</v>
      </c>
      <c r="L54" s="57">
        <v>0</v>
      </c>
    </row>
    <row r="55" spans="2:12" x14ac:dyDescent="0.25">
      <c r="B55" s="48"/>
      <c r="C55" s="49"/>
      <c r="D55" s="49"/>
      <c r="E55" s="49">
        <v>3213</v>
      </c>
      <c r="F55" s="49" t="s">
        <v>72</v>
      </c>
      <c r="G55" s="199">
        <v>1744.82</v>
      </c>
      <c r="H55" s="199">
        <v>0</v>
      </c>
      <c r="I55" s="199">
        <v>0</v>
      </c>
      <c r="J55" s="200">
        <v>2152.9499999999998</v>
      </c>
      <c r="K55" s="57">
        <f t="shared" si="1"/>
        <v>123.39095150216069</v>
      </c>
      <c r="L55" s="57">
        <v>0</v>
      </c>
    </row>
    <row r="56" spans="2:12" ht="33" customHeight="1" x14ac:dyDescent="0.25">
      <c r="B56" s="48"/>
      <c r="C56" s="49"/>
      <c r="D56" s="49"/>
      <c r="E56" s="49">
        <v>3214</v>
      </c>
      <c r="F56" s="49" t="s">
        <v>73</v>
      </c>
      <c r="G56" s="199">
        <v>80.430000000000007</v>
      </c>
      <c r="H56" s="199">
        <v>0</v>
      </c>
      <c r="I56" s="199">
        <v>0</v>
      </c>
      <c r="J56" s="200">
        <v>51.5</v>
      </c>
      <c r="K56" s="57">
        <v>0</v>
      </c>
      <c r="L56" s="57">
        <v>0</v>
      </c>
    </row>
    <row r="57" spans="2:12" x14ac:dyDescent="0.25">
      <c r="B57" s="14"/>
      <c r="C57" s="14"/>
      <c r="D57" s="14">
        <v>322</v>
      </c>
      <c r="E57" s="14"/>
      <c r="F57" s="14" t="s">
        <v>74</v>
      </c>
      <c r="G57" s="199">
        <v>53627.93</v>
      </c>
      <c r="H57" s="199">
        <v>0</v>
      </c>
      <c r="I57" s="199">
        <v>0</v>
      </c>
      <c r="J57" s="200">
        <v>167298.49</v>
      </c>
      <c r="K57" s="55">
        <f t="shared" si="1"/>
        <v>311.96149096189242</v>
      </c>
      <c r="L57" s="55">
        <v>0</v>
      </c>
    </row>
    <row r="58" spans="2:12" x14ac:dyDescent="0.25">
      <c r="B58" s="6"/>
      <c r="C58" s="14"/>
      <c r="D58" s="6"/>
      <c r="E58" s="6">
        <v>3221</v>
      </c>
      <c r="F58" s="18" t="s">
        <v>75</v>
      </c>
      <c r="G58" s="199">
        <v>21714.83</v>
      </c>
      <c r="H58" s="199">
        <v>0</v>
      </c>
      <c r="I58" s="199">
        <v>0</v>
      </c>
      <c r="J58" s="200">
        <v>27998.720000000001</v>
      </c>
      <c r="K58" s="57">
        <f t="shared" si="1"/>
        <v>128.93824174538781</v>
      </c>
      <c r="L58" s="57">
        <v>0</v>
      </c>
    </row>
    <row r="59" spans="2:12" x14ac:dyDescent="0.25">
      <c r="B59" s="6"/>
      <c r="C59" s="14"/>
      <c r="D59" s="6"/>
      <c r="E59" s="6">
        <v>3222</v>
      </c>
      <c r="F59" s="18" t="s">
        <v>76</v>
      </c>
      <c r="G59" s="199">
        <v>859.72</v>
      </c>
      <c r="H59" s="199">
        <v>0</v>
      </c>
      <c r="I59" s="199">
        <v>0</v>
      </c>
      <c r="J59" s="200">
        <v>119863.16</v>
      </c>
      <c r="K59" s="57">
        <f t="shared" si="1"/>
        <v>13942.116037779744</v>
      </c>
      <c r="L59" s="57">
        <v>0</v>
      </c>
    </row>
    <row r="60" spans="2:12" x14ac:dyDescent="0.25">
      <c r="B60" s="6"/>
      <c r="C60" s="14"/>
      <c r="D60" s="6"/>
      <c r="E60" s="6">
        <v>3223</v>
      </c>
      <c r="F60" s="18" t="s">
        <v>77</v>
      </c>
      <c r="G60" s="199">
        <v>22753.06</v>
      </c>
      <c r="H60" s="199">
        <v>0</v>
      </c>
      <c r="I60" s="199">
        <v>0</v>
      </c>
      <c r="J60" s="200">
        <v>11232.56</v>
      </c>
      <c r="K60" s="57">
        <f t="shared" si="1"/>
        <v>49.367249943524079</v>
      </c>
      <c r="L60" s="57">
        <v>0</v>
      </c>
    </row>
    <row r="61" spans="2:12" x14ac:dyDescent="0.25">
      <c r="B61" s="6"/>
      <c r="C61" s="14"/>
      <c r="D61" s="6"/>
      <c r="E61" s="6">
        <v>3224</v>
      </c>
      <c r="F61" s="18" t="s">
        <v>78</v>
      </c>
      <c r="G61" s="199">
        <v>2308.56</v>
      </c>
      <c r="H61" s="199">
        <v>0</v>
      </c>
      <c r="I61" s="199">
        <v>0</v>
      </c>
      <c r="J61" s="200">
        <v>2687.91</v>
      </c>
      <c r="K61" s="57">
        <f t="shared" si="1"/>
        <v>116.43232144713586</v>
      </c>
      <c r="L61" s="57">
        <v>0</v>
      </c>
    </row>
    <row r="62" spans="2:12" x14ac:dyDescent="0.25">
      <c r="B62" s="6"/>
      <c r="C62" s="14"/>
      <c r="D62" s="6"/>
      <c r="E62" s="6">
        <v>3225</v>
      </c>
      <c r="F62" s="18" t="s">
        <v>79</v>
      </c>
      <c r="G62" s="199">
        <v>5201.9399999999996</v>
      </c>
      <c r="H62" s="199">
        <v>0</v>
      </c>
      <c r="I62" s="199">
        <v>0</v>
      </c>
      <c r="J62" s="200">
        <v>3842.16</v>
      </c>
      <c r="K62" s="57">
        <f t="shared" si="1"/>
        <v>73.860136795118748</v>
      </c>
      <c r="L62" s="57">
        <v>0</v>
      </c>
    </row>
    <row r="63" spans="2:12" x14ac:dyDescent="0.25">
      <c r="B63" s="6"/>
      <c r="C63" s="14"/>
      <c r="D63" s="6"/>
      <c r="E63" s="6">
        <v>3227</v>
      </c>
      <c r="F63" s="18" t="s">
        <v>80</v>
      </c>
      <c r="G63" s="199">
        <v>789.82</v>
      </c>
      <c r="H63" s="199">
        <v>0</v>
      </c>
      <c r="I63" s="199">
        <v>0</v>
      </c>
      <c r="J63" s="200">
        <v>1673.98</v>
      </c>
      <c r="K63" s="57">
        <v>0</v>
      </c>
      <c r="L63" s="57">
        <v>0</v>
      </c>
    </row>
    <row r="64" spans="2:12" x14ac:dyDescent="0.25">
      <c r="B64" s="14"/>
      <c r="C64" s="14"/>
      <c r="D64" s="14">
        <v>323</v>
      </c>
      <c r="E64" s="14" t="s">
        <v>54</v>
      </c>
      <c r="F64" s="46" t="s">
        <v>81</v>
      </c>
      <c r="G64" s="199">
        <v>31473.22</v>
      </c>
      <c r="H64" s="199">
        <v>0</v>
      </c>
      <c r="I64" s="199">
        <v>0</v>
      </c>
      <c r="J64" s="200">
        <v>42512.89</v>
      </c>
      <c r="K64" s="55">
        <f t="shared" si="1"/>
        <v>135.07639192939266</v>
      </c>
      <c r="L64" s="55">
        <v>0</v>
      </c>
    </row>
    <row r="65" spans="2:12" x14ac:dyDescent="0.25">
      <c r="B65" s="48"/>
      <c r="C65" s="49" t="s">
        <v>54</v>
      </c>
      <c r="D65" s="49"/>
      <c r="E65" s="49">
        <v>3231</v>
      </c>
      <c r="F65" s="49" t="s">
        <v>82</v>
      </c>
      <c r="G65" s="199">
        <v>7283.07</v>
      </c>
      <c r="H65" s="199">
        <v>0</v>
      </c>
      <c r="I65" s="199">
        <v>0</v>
      </c>
      <c r="J65" s="200">
        <v>2400.17</v>
      </c>
      <c r="K65" s="57">
        <f t="shared" si="1"/>
        <v>32.955470701229018</v>
      </c>
      <c r="L65" s="57">
        <v>0</v>
      </c>
    </row>
    <row r="66" spans="2:12" x14ac:dyDescent="0.25">
      <c r="B66" s="48"/>
      <c r="C66" s="49"/>
      <c r="D66" s="49"/>
      <c r="E66" s="49">
        <v>3232</v>
      </c>
      <c r="F66" s="49" t="s">
        <v>83</v>
      </c>
      <c r="G66" s="199">
        <v>15672.87</v>
      </c>
      <c r="H66" s="199">
        <v>0</v>
      </c>
      <c r="I66" s="199">
        <v>0</v>
      </c>
      <c r="J66" s="200">
        <v>20948.060000000001</v>
      </c>
      <c r="K66" s="57">
        <f t="shared" si="1"/>
        <v>133.65809835722493</v>
      </c>
      <c r="L66" s="57">
        <v>0</v>
      </c>
    </row>
    <row r="67" spans="2:12" x14ac:dyDescent="0.25">
      <c r="B67" s="48"/>
      <c r="C67" s="49"/>
      <c r="D67" s="49"/>
      <c r="E67" s="49">
        <v>3233</v>
      </c>
      <c r="F67" s="49" t="s">
        <v>84</v>
      </c>
      <c r="G67" s="199">
        <v>233.59</v>
      </c>
      <c r="H67" s="199">
        <v>0</v>
      </c>
      <c r="I67" s="199">
        <v>0</v>
      </c>
      <c r="J67" s="200">
        <v>0</v>
      </c>
      <c r="K67" s="57">
        <v>0</v>
      </c>
      <c r="L67" s="57">
        <v>0</v>
      </c>
    </row>
    <row r="68" spans="2:12" x14ac:dyDescent="0.25">
      <c r="B68" s="48"/>
      <c r="C68" s="49"/>
      <c r="D68" s="49"/>
      <c r="E68" s="49">
        <v>3234</v>
      </c>
      <c r="F68" s="49" t="s">
        <v>85</v>
      </c>
      <c r="G68" s="199">
        <v>5597.07</v>
      </c>
      <c r="H68" s="199">
        <v>0</v>
      </c>
      <c r="I68" s="199">
        <v>0</v>
      </c>
      <c r="J68" s="200">
        <v>5445.99</v>
      </c>
      <c r="K68" s="57">
        <f t="shared" si="1"/>
        <v>97.300730560811289</v>
      </c>
      <c r="L68" s="57">
        <v>0</v>
      </c>
    </row>
    <row r="69" spans="2:12" x14ac:dyDescent="0.25">
      <c r="B69" s="48"/>
      <c r="C69" s="49"/>
      <c r="D69" s="49"/>
      <c r="E69" s="49">
        <v>3235</v>
      </c>
      <c r="F69" s="49" t="s">
        <v>86</v>
      </c>
      <c r="G69" s="199">
        <v>0</v>
      </c>
      <c r="H69" s="199">
        <v>0</v>
      </c>
      <c r="I69" s="199">
        <v>0</v>
      </c>
      <c r="J69" s="200">
        <v>0</v>
      </c>
      <c r="K69" s="57">
        <v>0</v>
      </c>
      <c r="L69" s="57">
        <v>0</v>
      </c>
    </row>
    <row r="70" spans="2:12" x14ac:dyDescent="0.25">
      <c r="B70" s="48"/>
      <c r="C70" s="49"/>
      <c r="D70" s="49"/>
      <c r="E70" s="49">
        <v>3236</v>
      </c>
      <c r="F70" s="49" t="s">
        <v>87</v>
      </c>
      <c r="G70" s="199">
        <v>43.8</v>
      </c>
      <c r="H70" s="199">
        <v>0</v>
      </c>
      <c r="I70" s="199">
        <v>0</v>
      </c>
      <c r="J70" s="200">
        <v>3185.4</v>
      </c>
      <c r="K70" s="57">
        <f>J70/G70*100</f>
        <v>7272.6027397260277</v>
      </c>
      <c r="L70" s="57">
        <v>0</v>
      </c>
    </row>
    <row r="71" spans="2:12" x14ac:dyDescent="0.25">
      <c r="B71" s="48"/>
      <c r="C71" s="49" t="s">
        <v>54</v>
      </c>
      <c r="D71" s="49"/>
      <c r="E71" s="49">
        <v>3237</v>
      </c>
      <c r="F71" s="49" t="s">
        <v>88</v>
      </c>
      <c r="G71" s="199">
        <v>0</v>
      </c>
      <c r="H71" s="199">
        <v>0</v>
      </c>
      <c r="I71" s="199">
        <v>0</v>
      </c>
      <c r="J71" s="200">
        <v>6120.92</v>
      </c>
      <c r="K71" s="57">
        <v>0</v>
      </c>
      <c r="L71" s="57">
        <v>0</v>
      </c>
    </row>
    <row r="72" spans="2:12" x14ac:dyDescent="0.25">
      <c r="B72" s="6"/>
      <c r="C72" s="6"/>
      <c r="D72" s="6" t="s">
        <v>54</v>
      </c>
      <c r="E72" s="6">
        <v>3238</v>
      </c>
      <c r="F72" s="6" t="s">
        <v>89</v>
      </c>
      <c r="G72" s="199">
        <v>7283.99</v>
      </c>
      <c r="H72" s="199">
        <v>0</v>
      </c>
      <c r="I72" s="199">
        <v>0</v>
      </c>
      <c r="J72" s="200">
        <v>2876.68</v>
      </c>
      <c r="K72" s="57">
        <f>J72/G72*100</f>
        <v>39.493189858854834</v>
      </c>
      <c r="L72" s="57">
        <v>0</v>
      </c>
    </row>
    <row r="73" spans="2:12" x14ac:dyDescent="0.25">
      <c r="B73" s="6"/>
      <c r="C73" s="6"/>
      <c r="D73" s="6"/>
      <c r="E73" s="6">
        <v>3239</v>
      </c>
      <c r="F73" s="6" t="s">
        <v>90</v>
      </c>
      <c r="G73" s="199">
        <v>829.52</v>
      </c>
      <c r="H73" s="199">
        <v>0</v>
      </c>
      <c r="I73" s="199">
        <v>0</v>
      </c>
      <c r="J73" s="200">
        <v>1535.67</v>
      </c>
      <c r="K73" s="57">
        <f>J73/G73*100</f>
        <v>185.12754363969526</v>
      </c>
      <c r="L73" s="57">
        <v>0</v>
      </c>
    </row>
    <row r="74" spans="2:12" x14ac:dyDescent="0.25">
      <c r="B74" s="14"/>
      <c r="C74" s="14"/>
      <c r="D74" s="14">
        <v>329</v>
      </c>
      <c r="E74" s="14"/>
      <c r="F74" s="14" t="s">
        <v>91</v>
      </c>
      <c r="G74" s="199">
        <v>6841.66</v>
      </c>
      <c r="H74" s="199">
        <v>0</v>
      </c>
      <c r="I74" s="199">
        <v>0</v>
      </c>
      <c r="J74" s="200">
        <v>9567.82</v>
      </c>
      <c r="K74" s="55">
        <f>J74/G74*100</f>
        <v>139.84647000874057</v>
      </c>
      <c r="L74" s="55">
        <v>0</v>
      </c>
    </row>
    <row r="75" spans="2:12" x14ac:dyDescent="0.25">
      <c r="B75" s="6"/>
      <c r="C75" s="6"/>
      <c r="D75" s="6"/>
      <c r="E75" s="6">
        <v>3291</v>
      </c>
      <c r="F75" s="6" t="s">
        <v>209</v>
      </c>
      <c r="G75" s="199">
        <v>270.75</v>
      </c>
      <c r="H75" s="199">
        <v>0</v>
      </c>
      <c r="I75" s="199">
        <v>0</v>
      </c>
      <c r="J75" s="200">
        <v>350</v>
      </c>
      <c r="K75" s="57">
        <v>0</v>
      </c>
      <c r="L75" s="57">
        <v>0</v>
      </c>
    </row>
    <row r="76" spans="2:12" x14ac:dyDescent="0.25">
      <c r="B76" s="6"/>
      <c r="C76" s="6"/>
      <c r="D76" s="6"/>
      <c r="E76" s="6">
        <v>3294</v>
      </c>
      <c r="F76" s="6" t="s">
        <v>115</v>
      </c>
      <c r="G76" s="199">
        <v>656.71</v>
      </c>
      <c r="H76" s="199">
        <v>0</v>
      </c>
      <c r="I76" s="199">
        <v>0</v>
      </c>
      <c r="J76" s="200">
        <v>586.36</v>
      </c>
      <c r="K76" s="57">
        <f>J76/G76*100</f>
        <v>89.287508946110151</v>
      </c>
      <c r="L76" s="57">
        <v>0</v>
      </c>
    </row>
    <row r="77" spans="2:12" x14ac:dyDescent="0.25">
      <c r="B77" s="6"/>
      <c r="C77" s="6"/>
      <c r="D77" s="6"/>
      <c r="E77" s="6">
        <v>3295</v>
      </c>
      <c r="F77" s="6" t="s">
        <v>99</v>
      </c>
      <c r="G77" s="199">
        <v>4842.72</v>
      </c>
      <c r="H77" s="199">
        <v>0</v>
      </c>
      <c r="I77" s="199">
        <v>0</v>
      </c>
      <c r="J77" s="200">
        <v>3986.35</v>
      </c>
      <c r="K77" s="57">
        <f>J77/G77*100</f>
        <v>82.316342881686325</v>
      </c>
      <c r="L77" s="57">
        <v>0</v>
      </c>
    </row>
    <row r="78" spans="2:12" x14ac:dyDescent="0.25">
      <c r="B78" s="6"/>
      <c r="C78" s="6"/>
      <c r="D78" s="6"/>
      <c r="E78" s="6">
        <v>3296</v>
      </c>
      <c r="F78" s="6" t="s">
        <v>100</v>
      </c>
      <c r="G78" s="199">
        <v>99.54</v>
      </c>
      <c r="H78" s="199">
        <v>0</v>
      </c>
      <c r="I78" s="199">
        <v>0</v>
      </c>
      <c r="J78" s="200">
        <v>435.5</v>
      </c>
      <c r="K78" s="57">
        <v>0</v>
      </c>
      <c r="L78" s="57">
        <v>0</v>
      </c>
    </row>
    <row r="79" spans="2:12" x14ac:dyDescent="0.25">
      <c r="B79" s="6"/>
      <c r="C79" s="6"/>
      <c r="D79" s="6"/>
      <c r="E79" s="6">
        <v>3299</v>
      </c>
      <c r="F79" s="6" t="s">
        <v>91</v>
      </c>
      <c r="G79" s="199">
        <v>773.89</v>
      </c>
      <c r="H79" s="199">
        <v>0</v>
      </c>
      <c r="I79" s="199">
        <v>0</v>
      </c>
      <c r="J79" s="200">
        <v>4209.6099999999997</v>
      </c>
      <c r="K79" s="57">
        <f>J79/G79*100</f>
        <v>543.95456718655112</v>
      </c>
      <c r="L79" s="57">
        <v>0</v>
      </c>
    </row>
    <row r="80" spans="2:12" x14ac:dyDescent="0.25">
      <c r="B80" s="14"/>
      <c r="C80" s="111">
        <v>34</v>
      </c>
      <c r="D80" s="14"/>
      <c r="E80" s="14" t="s">
        <v>54</v>
      </c>
      <c r="F80" s="46" t="s">
        <v>92</v>
      </c>
      <c r="G80" s="78">
        <v>464.58</v>
      </c>
      <c r="H80" s="78">
        <v>2600</v>
      </c>
      <c r="I80" s="78">
        <v>0</v>
      </c>
      <c r="J80" s="198">
        <v>864.54</v>
      </c>
      <c r="K80" s="55">
        <f>J80/G80*10</f>
        <v>18.609066253390157</v>
      </c>
      <c r="L80" s="55">
        <f>J80/H80*100</f>
        <v>33.251538461538459</v>
      </c>
    </row>
    <row r="81" spans="2:12" x14ac:dyDescent="0.25">
      <c r="B81" s="48"/>
      <c r="C81" s="48" t="s">
        <v>54</v>
      </c>
      <c r="D81" s="49">
        <v>343</v>
      </c>
      <c r="E81" s="48"/>
      <c r="F81" s="48" t="s">
        <v>93</v>
      </c>
      <c r="G81" s="199">
        <v>464.58</v>
      </c>
      <c r="H81" s="199">
        <v>0</v>
      </c>
      <c r="I81" s="199">
        <v>0</v>
      </c>
      <c r="J81" s="200">
        <v>864.54</v>
      </c>
      <c r="K81" s="55">
        <v>0</v>
      </c>
      <c r="L81" s="57">
        <v>0</v>
      </c>
    </row>
    <row r="82" spans="2:12" x14ac:dyDescent="0.25">
      <c r="B82" s="6"/>
      <c r="C82" s="6"/>
      <c r="D82" s="6" t="s">
        <v>54</v>
      </c>
      <c r="E82" s="6">
        <v>3431</v>
      </c>
      <c r="F82" s="6" t="s">
        <v>94</v>
      </c>
      <c r="G82" s="199">
        <v>464.58</v>
      </c>
      <c r="H82" s="199">
        <v>0</v>
      </c>
      <c r="I82" s="199">
        <v>0</v>
      </c>
      <c r="J82" s="200">
        <v>454.59</v>
      </c>
      <c r="K82" s="57">
        <f>J82/G82*100</f>
        <v>97.849670670282833</v>
      </c>
      <c r="L82" s="57">
        <v>0</v>
      </c>
    </row>
    <row r="83" spans="2:12" x14ac:dyDescent="0.25">
      <c r="B83" s="6"/>
      <c r="C83" s="6"/>
      <c r="D83" s="7"/>
      <c r="E83" s="7">
        <v>3433</v>
      </c>
      <c r="F83" s="6" t="s">
        <v>101</v>
      </c>
      <c r="G83" s="199">
        <v>0</v>
      </c>
      <c r="H83" s="199">
        <v>0</v>
      </c>
      <c r="I83" s="199">
        <v>0</v>
      </c>
      <c r="J83" s="200">
        <v>409.95</v>
      </c>
      <c r="K83" s="57">
        <v>0</v>
      </c>
      <c r="L83" s="57">
        <v>0</v>
      </c>
    </row>
    <row r="84" spans="2:12" ht="25.5" x14ac:dyDescent="0.25">
      <c r="B84" s="14"/>
      <c r="C84" s="111">
        <v>37</v>
      </c>
      <c r="D84" s="45"/>
      <c r="E84" s="45"/>
      <c r="F84" s="46" t="s">
        <v>121</v>
      </c>
      <c r="G84" s="78">
        <v>47124.67</v>
      </c>
      <c r="H84" s="78">
        <v>33017</v>
      </c>
      <c r="I84" s="78">
        <v>0</v>
      </c>
      <c r="J84" s="198">
        <v>33184.379999999997</v>
      </c>
      <c r="K84" s="55">
        <f>J84/G84*100</f>
        <v>70.418275608083832</v>
      </c>
      <c r="L84" s="55">
        <f>J84/H83:H84*100</f>
        <v>100.50695096465456</v>
      </c>
    </row>
    <row r="85" spans="2:12" x14ac:dyDescent="0.25">
      <c r="B85" s="6"/>
      <c r="C85" s="6"/>
      <c r="D85" s="7">
        <v>372</v>
      </c>
      <c r="E85" s="7"/>
      <c r="F85" s="6" t="s">
        <v>122</v>
      </c>
      <c r="G85" s="199">
        <v>47124.67</v>
      </c>
      <c r="H85" s="199">
        <v>0</v>
      </c>
      <c r="I85" s="199">
        <v>0</v>
      </c>
      <c r="J85" s="200">
        <v>33184.379999999997</v>
      </c>
      <c r="K85" s="57">
        <f>J85/G85*100</f>
        <v>70.418275608083832</v>
      </c>
      <c r="L85" s="57">
        <v>0</v>
      </c>
    </row>
    <row r="86" spans="2:12" x14ac:dyDescent="0.25">
      <c r="B86" s="6"/>
      <c r="C86" s="6"/>
      <c r="D86" s="7"/>
      <c r="E86" s="7">
        <v>3722</v>
      </c>
      <c r="F86" s="6" t="s">
        <v>123</v>
      </c>
      <c r="G86" s="199">
        <v>47124.67</v>
      </c>
      <c r="H86" s="199">
        <v>0</v>
      </c>
      <c r="I86" s="199">
        <v>0</v>
      </c>
      <c r="J86" s="200">
        <v>33184.379999999997</v>
      </c>
      <c r="K86" s="57">
        <f>J86/G86*100</f>
        <v>70.418275608083832</v>
      </c>
      <c r="L86" s="57">
        <v>0</v>
      </c>
    </row>
    <row r="87" spans="2:12" x14ac:dyDescent="0.25">
      <c r="B87" s="6"/>
      <c r="C87" s="111">
        <v>38</v>
      </c>
      <c r="D87" s="7"/>
      <c r="E87" s="7"/>
      <c r="F87" s="6" t="s">
        <v>124</v>
      </c>
      <c r="G87" s="78">
        <v>0</v>
      </c>
      <c r="H87" s="78">
        <v>1240</v>
      </c>
      <c r="I87" s="78">
        <v>0</v>
      </c>
      <c r="J87" s="198">
        <v>1239.8800000000001</v>
      </c>
      <c r="K87" s="57">
        <v>0</v>
      </c>
      <c r="L87" s="57">
        <v>0</v>
      </c>
    </row>
    <row r="88" spans="2:12" x14ac:dyDescent="0.25">
      <c r="B88" s="6"/>
      <c r="C88" s="6"/>
      <c r="D88" s="7">
        <v>381</v>
      </c>
      <c r="E88" s="7"/>
      <c r="F88" s="6" t="s">
        <v>63</v>
      </c>
      <c r="G88" s="199">
        <v>0</v>
      </c>
      <c r="H88" s="199">
        <v>0</v>
      </c>
      <c r="I88" s="199">
        <v>0</v>
      </c>
      <c r="J88" s="200">
        <v>1239.8800000000001</v>
      </c>
      <c r="K88" s="57">
        <v>0</v>
      </c>
      <c r="L88" s="57">
        <v>0</v>
      </c>
    </row>
    <row r="89" spans="2:12" x14ac:dyDescent="0.25">
      <c r="B89" s="6"/>
      <c r="C89" s="6"/>
      <c r="D89" s="7"/>
      <c r="E89" s="7">
        <v>3812</v>
      </c>
      <c r="F89" s="6" t="s">
        <v>125</v>
      </c>
      <c r="G89" s="199">
        <v>0</v>
      </c>
      <c r="H89" s="199">
        <v>0</v>
      </c>
      <c r="I89" s="199">
        <v>0</v>
      </c>
      <c r="J89" s="200">
        <v>1239.8800000000001</v>
      </c>
      <c r="K89" s="57">
        <v>0</v>
      </c>
      <c r="L89" s="57">
        <v>0</v>
      </c>
    </row>
    <row r="90" spans="2:12" x14ac:dyDescent="0.25">
      <c r="B90" s="8">
        <v>4</v>
      </c>
      <c r="C90" s="8"/>
      <c r="D90" s="8"/>
      <c r="E90" s="8"/>
      <c r="F90" s="50" t="s">
        <v>6</v>
      </c>
      <c r="G90" s="78">
        <v>18206.240000000002</v>
      </c>
      <c r="H90" s="78">
        <v>62606</v>
      </c>
      <c r="I90" s="78">
        <v>0</v>
      </c>
      <c r="J90" s="198">
        <v>36594.559999999998</v>
      </c>
      <c r="K90" s="55">
        <f>J90/G90*100</f>
        <v>201.00009667015263</v>
      </c>
      <c r="L90" s="55">
        <f>J90/H90*100</f>
        <v>58.452161134715517</v>
      </c>
    </row>
    <row r="91" spans="2:12" ht="25.5" x14ac:dyDescent="0.25">
      <c r="B91" s="48"/>
      <c r="C91" s="48">
        <v>42</v>
      </c>
      <c r="D91" s="48"/>
      <c r="E91" s="48"/>
      <c r="F91" s="50" t="s">
        <v>7</v>
      </c>
      <c r="G91" s="78">
        <v>18206.240000000002</v>
      </c>
      <c r="H91" s="78">
        <v>62606</v>
      </c>
      <c r="I91" s="78">
        <v>0</v>
      </c>
      <c r="J91" s="198">
        <v>11880.8</v>
      </c>
      <c r="K91" s="55">
        <f>J91/G91*100</f>
        <v>65.256747137245242</v>
      </c>
      <c r="L91" s="57">
        <f>J91/H91*100</f>
        <v>18.977094847139249</v>
      </c>
    </row>
    <row r="92" spans="2:12" x14ac:dyDescent="0.25">
      <c r="B92" s="49"/>
      <c r="C92" s="49"/>
      <c r="D92" s="6">
        <v>422</v>
      </c>
      <c r="E92" s="6"/>
      <c r="F92" s="6" t="s">
        <v>95</v>
      </c>
      <c r="G92" s="199">
        <v>8994.35</v>
      </c>
      <c r="H92" s="199">
        <v>0</v>
      </c>
      <c r="I92" s="199">
        <v>0</v>
      </c>
      <c r="J92" s="200">
        <v>11880.8</v>
      </c>
      <c r="K92" s="55">
        <f>J92/G92*100</f>
        <v>132.09181319383833</v>
      </c>
      <c r="L92" s="55">
        <v>0</v>
      </c>
    </row>
    <row r="93" spans="2:12" x14ac:dyDescent="0.25">
      <c r="B93" s="49"/>
      <c r="C93" s="49" t="s">
        <v>12</v>
      </c>
      <c r="D93" s="6"/>
      <c r="E93" s="6">
        <v>4221</v>
      </c>
      <c r="F93" s="6" t="s">
        <v>96</v>
      </c>
      <c r="G93" s="199">
        <v>512.04</v>
      </c>
      <c r="H93" s="199">
        <v>0</v>
      </c>
      <c r="I93" s="199">
        <v>0</v>
      </c>
      <c r="J93" s="200">
        <v>2613.16</v>
      </c>
      <c r="K93" s="57">
        <f>J93/G93*100</f>
        <v>510.3429419576596</v>
      </c>
      <c r="L93" s="57">
        <v>0</v>
      </c>
    </row>
    <row r="94" spans="2:12" x14ac:dyDescent="0.25">
      <c r="B94" s="49"/>
      <c r="C94" s="49"/>
      <c r="D94" s="6"/>
      <c r="E94" s="6">
        <v>4223</v>
      </c>
      <c r="F94" s="6" t="s">
        <v>210</v>
      </c>
      <c r="G94" s="199">
        <v>8482.31</v>
      </c>
      <c r="H94" s="199">
        <v>0</v>
      </c>
      <c r="I94" s="199">
        <v>0</v>
      </c>
      <c r="J94" s="200">
        <v>4710.28</v>
      </c>
      <c r="K94" s="57">
        <v>0</v>
      </c>
      <c r="L94" s="57">
        <v>0</v>
      </c>
    </row>
    <row r="95" spans="2:12" ht="15" customHeight="1" x14ac:dyDescent="0.25">
      <c r="B95" s="49"/>
      <c r="C95" s="49"/>
      <c r="D95" s="6"/>
      <c r="E95" s="6">
        <v>4226</v>
      </c>
      <c r="F95" s="6" t="s">
        <v>211</v>
      </c>
      <c r="G95" s="199">
        <v>0</v>
      </c>
      <c r="H95" s="199">
        <v>0</v>
      </c>
      <c r="I95" s="199">
        <v>0</v>
      </c>
      <c r="J95" s="200">
        <v>1335.25</v>
      </c>
      <c r="K95" s="57">
        <v>0</v>
      </c>
      <c r="L95" s="57">
        <v>0</v>
      </c>
    </row>
    <row r="96" spans="2:12" x14ac:dyDescent="0.25">
      <c r="B96" s="49"/>
      <c r="C96" s="49"/>
      <c r="D96" s="6"/>
      <c r="E96" s="6">
        <v>4227</v>
      </c>
      <c r="F96" s="6" t="s">
        <v>212</v>
      </c>
      <c r="G96" s="199">
        <v>0</v>
      </c>
      <c r="H96" s="199">
        <v>0</v>
      </c>
      <c r="I96" s="199">
        <v>0</v>
      </c>
      <c r="J96" s="200">
        <v>3222.11</v>
      </c>
      <c r="K96" s="57">
        <v>0</v>
      </c>
      <c r="L96" s="57">
        <v>0</v>
      </c>
    </row>
    <row r="97" spans="2:12" ht="18" customHeight="1" x14ac:dyDescent="0.25">
      <c r="B97" s="10" t="s">
        <v>54</v>
      </c>
      <c r="C97" s="58"/>
      <c r="D97" s="58">
        <v>424</v>
      </c>
      <c r="E97" s="58"/>
      <c r="F97" s="13" t="s">
        <v>102</v>
      </c>
      <c r="G97" s="199">
        <v>9211.89</v>
      </c>
      <c r="H97" s="199">
        <v>0</v>
      </c>
      <c r="I97" s="199">
        <v>0</v>
      </c>
      <c r="J97" s="200">
        <v>24713.759999999998</v>
      </c>
      <c r="K97" s="57">
        <f>J97/G97*100</f>
        <v>268.28110192370946</v>
      </c>
      <c r="L97" s="57">
        <v>0</v>
      </c>
    </row>
    <row r="98" spans="2:12" x14ac:dyDescent="0.25">
      <c r="B98" s="9"/>
      <c r="C98" s="9" t="s">
        <v>54</v>
      </c>
      <c r="D98" s="9" t="s">
        <v>54</v>
      </c>
      <c r="E98" s="9">
        <v>4241</v>
      </c>
      <c r="F98" s="13" t="s">
        <v>102</v>
      </c>
      <c r="G98" s="199">
        <v>9211.89</v>
      </c>
      <c r="H98" s="199">
        <v>0</v>
      </c>
      <c r="I98" s="205">
        <v>0</v>
      </c>
      <c r="J98" s="200">
        <v>24713.759999999998</v>
      </c>
      <c r="K98" s="57">
        <f>J98/G98*100</f>
        <v>268.28110192370946</v>
      </c>
      <c r="L98" s="57">
        <v>0</v>
      </c>
    </row>
    <row r="99" spans="2:12" x14ac:dyDescent="0.25">
      <c r="B99" s="9"/>
      <c r="C99" s="9" t="s">
        <v>12</v>
      </c>
      <c r="D99" s="6"/>
      <c r="E99" s="6" t="s">
        <v>54</v>
      </c>
      <c r="F99" s="6" t="s">
        <v>54</v>
      </c>
      <c r="G99" s="199"/>
      <c r="H99" s="199"/>
      <c r="I99" s="205"/>
      <c r="J99" s="200"/>
      <c r="K99" s="57"/>
      <c r="L99" s="57"/>
    </row>
    <row r="100" spans="2:12" x14ac:dyDescent="0.25">
      <c r="G100" s="84"/>
    </row>
    <row r="102" spans="2:12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2:12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2:12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</sheetData>
  <mergeCells count="12">
    <mergeCell ref="B1:L1"/>
    <mergeCell ref="B2:L2"/>
    <mergeCell ref="B4:L4"/>
    <mergeCell ref="B6:L6"/>
    <mergeCell ref="B40:F40"/>
    <mergeCell ref="B9:F9"/>
    <mergeCell ref="B39:F39"/>
    <mergeCell ref="B8:F8"/>
    <mergeCell ref="B7:L7"/>
    <mergeCell ref="B5:L5"/>
    <mergeCell ref="B38:L38"/>
    <mergeCell ref="B3:L3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topLeftCell="B1" zoomScale="130" zoomScaleNormal="130" workbookViewId="0">
      <selection activeCell="D4" sqref="D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1" t="s">
        <v>31</v>
      </c>
      <c r="C2" s="151"/>
      <c r="D2" s="151"/>
      <c r="E2" s="151"/>
      <c r="F2" s="151"/>
      <c r="G2" s="151"/>
      <c r="H2" s="151"/>
    </row>
    <row r="3" spans="2:8" ht="18" x14ac:dyDescent="0.25">
      <c r="B3" s="39"/>
      <c r="C3" s="39"/>
      <c r="D3" s="39"/>
      <c r="E3" s="39"/>
      <c r="F3" s="40"/>
      <c r="G3" s="40"/>
      <c r="H3" s="40"/>
    </row>
    <row r="4" spans="2:8" ht="33.75" customHeight="1" x14ac:dyDescent="0.25">
      <c r="B4" s="29" t="s">
        <v>8</v>
      </c>
      <c r="C4" s="29" t="s">
        <v>64</v>
      </c>
      <c r="D4" s="29" t="s">
        <v>39</v>
      </c>
      <c r="E4" s="29" t="s">
        <v>36</v>
      </c>
      <c r="F4" s="29" t="s">
        <v>65</v>
      </c>
      <c r="G4" s="29" t="s">
        <v>19</v>
      </c>
      <c r="H4" s="29" t="s">
        <v>37</v>
      </c>
    </row>
    <row r="5" spans="2:8" x14ac:dyDescent="0.25">
      <c r="B5" s="29">
        <v>1</v>
      </c>
      <c r="C5" s="104">
        <v>2</v>
      </c>
      <c r="D5" s="104">
        <v>3</v>
      </c>
      <c r="E5" s="104">
        <v>4</v>
      </c>
      <c r="F5" s="104">
        <v>5</v>
      </c>
      <c r="G5" s="104" t="s">
        <v>28</v>
      </c>
      <c r="H5" s="31" t="s">
        <v>29</v>
      </c>
    </row>
    <row r="6" spans="2:8" x14ac:dyDescent="0.25">
      <c r="B6" s="48" t="s">
        <v>33</v>
      </c>
      <c r="C6" s="196">
        <v>1618012.85</v>
      </c>
      <c r="D6" s="196">
        <v>1856043</v>
      </c>
      <c r="E6" s="196">
        <v>0</v>
      </c>
      <c r="F6" s="196">
        <v>1908868.62</v>
      </c>
      <c r="G6" s="55">
        <f>F6/C6*100</f>
        <v>117.97611001667877</v>
      </c>
      <c r="H6" s="55">
        <f>F6/D6*100</f>
        <v>102.84614203442486</v>
      </c>
    </row>
    <row r="7" spans="2:8" x14ac:dyDescent="0.25">
      <c r="B7" s="48" t="s">
        <v>14</v>
      </c>
      <c r="C7" s="78">
        <v>159655.29999999999</v>
      </c>
      <c r="D7" s="78">
        <v>251218</v>
      </c>
      <c r="E7" s="78">
        <v>0</v>
      </c>
      <c r="F7" s="198">
        <v>226329.92</v>
      </c>
      <c r="G7" s="55">
        <f>F7/C7*100</f>
        <v>141.76160766351009</v>
      </c>
      <c r="H7" s="55">
        <f>F7/D7*100</f>
        <v>90.093034734772189</v>
      </c>
    </row>
    <row r="8" spans="2:8" x14ac:dyDescent="0.25">
      <c r="B8" s="16" t="s">
        <v>15</v>
      </c>
      <c r="C8" s="199">
        <f>C7-C9</f>
        <v>70655.299999999988</v>
      </c>
      <c r="D8" s="199">
        <v>159856</v>
      </c>
      <c r="E8" s="199">
        <v>0</v>
      </c>
      <c r="F8" s="200">
        <v>134944.60999999999</v>
      </c>
      <c r="G8" s="57">
        <f>F8/C8*100</f>
        <v>190.9900743468643</v>
      </c>
      <c r="H8" s="57">
        <f>F8/D8*100</f>
        <v>84.416355970373331</v>
      </c>
    </row>
    <row r="9" spans="2:8" x14ac:dyDescent="0.25">
      <c r="B9" s="16" t="s">
        <v>146</v>
      </c>
      <c r="C9" s="199">
        <v>89000</v>
      </c>
      <c r="D9" s="199">
        <v>91362</v>
      </c>
      <c r="E9" s="199">
        <v>0</v>
      </c>
      <c r="F9" s="200">
        <v>91327.91</v>
      </c>
      <c r="G9" s="57">
        <f>F9/C9*100</f>
        <v>102.61562921348315</v>
      </c>
      <c r="H9" s="57">
        <f>F9/D8:D9*100</f>
        <v>99.962686893894627</v>
      </c>
    </row>
    <row r="10" spans="2:8" x14ac:dyDescent="0.25">
      <c r="B10" s="17" t="s">
        <v>16</v>
      </c>
      <c r="C10" s="201" t="s">
        <v>54</v>
      </c>
      <c r="D10" s="199"/>
      <c r="E10" s="199"/>
      <c r="F10" s="200"/>
      <c r="G10" s="57" t="s">
        <v>54</v>
      </c>
      <c r="H10" s="57"/>
    </row>
    <row r="11" spans="2:8" x14ac:dyDescent="0.25">
      <c r="B11" s="48" t="s">
        <v>17</v>
      </c>
      <c r="C11" s="78">
        <v>1533.26</v>
      </c>
      <c r="D11" s="78">
        <v>4680</v>
      </c>
      <c r="E11" s="78">
        <v>0</v>
      </c>
      <c r="F11" s="198">
        <v>0.01</v>
      </c>
      <c r="G11" s="55">
        <f>F11/C11*100</f>
        <v>6.5220510546156558E-4</v>
      </c>
      <c r="H11" s="55">
        <f>F11/D11*100</f>
        <v>2.136752136752137E-4</v>
      </c>
    </row>
    <row r="12" spans="2:8" x14ac:dyDescent="0.25">
      <c r="B12" s="59" t="s">
        <v>18</v>
      </c>
      <c r="C12" s="199">
        <v>1533.26</v>
      </c>
      <c r="D12" s="205">
        <v>4680</v>
      </c>
      <c r="E12" s="205">
        <v>0</v>
      </c>
      <c r="F12" s="200">
        <v>0.01</v>
      </c>
      <c r="G12" s="57">
        <f>F12/C12*100</f>
        <v>6.5220510546156558E-4</v>
      </c>
      <c r="H12" s="57">
        <f>F12/D12*100</f>
        <v>2.136752136752137E-4</v>
      </c>
    </row>
    <row r="13" spans="2:8" x14ac:dyDescent="0.25">
      <c r="B13" s="17" t="s">
        <v>16</v>
      </c>
      <c r="C13" s="199"/>
      <c r="D13" s="205"/>
      <c r="E13" s="205"/>
      <c r="F13" s="200"/>
      <c r="G13" s="57"/>
      <c r="H13" s="57"/>
    </row>
    <row r="14" spans="2:8" x14ac:dyDescent="0.25">
      <c r="B14" s="48" t="s">
        <v>103</v>
      </c>
      <c r="C14" s="78">
        <v>735.87</v>
      </c>
      <c r="D14" s="80">
        <v>1700</v>
      </c>
      <c r="E14" s="80">
        <v>0</v>
      </c>
      <c r="F14" s="198">
        <v>1897.84</v>
      </c>
      <c r="G14" s="55">
        <f>F14/C14*100</f>
        <v>257.90424939187625</v>
      </c>
      <c r="H14" s="55">
        <f>F14/D14*100</f>
        <v>111.63764705882353</v>
      </c>
    </row>
    <row r="15" spans="2:8" x14ac:dyDescent="0.25">
      <c r="B15" s="59" t="s">
        <v>149</v>
      </c>
      <c r="C15" s="199">
        <v>735.87</v>
      </c>
      <c r="D15" s="205">
        <v>1700</v>
      </c>
      <c r="E15" s="205">
        <v>0</v>
      </c>
      <c r="F15" s="200">
        <v>1897.84</v>
      </c>
      <c r="G15" s="57">
        <f>F15/C15*100</f>
        <v>257.90424939187625</v>
      </c>
      <c r="H15" s="57">
        <f>F15/D15*100</f>
        <v>111.63764705882353</v>
      </c>
    </row>
    <row r="16" spans="2:8" x14ac:dyDescent="0.25">
      <c r="B16" s="17" t="s">
        <v>16</v>
      </c>
      <c r="C16" s="199"/>
      <c r="D16" s="205"/>
      <c r="E16" s="205"/>
      <c r="F16" s="200"/>
      <c r="G16" s="57"/>
      <c r="H16" s="57"/>
    </row>
    <row r="17" spans="2:11" x14ac:dyDescent="0.25">
      <c r="B17" s="48" t="s">
        <v>104</v>
      </c>
      <c r="C17" s="78">
        <v>1455706.84</v>
      </c>
      <c r="D17" s="80">
        <v>1592812</v>
      </c>
      <c r="E17" s="80">
        <v>0</v>
      </c>
      <c r="F17" s="198">
        <f>F18+F19+F20</f>
        <v>1671821.13</v>
      </c>
      <c r="G17" s="55">
        <f>F17/C17*100</f>
        <v>114.84600360880353</v>
      </c>
      <c r="H17" s="55">
        <f>F17/D17*100</f>
        <v>104.96035501992702</v>
      </c>
    </row>
    <row r="18" spans="2:11" ht="32.25" customHeight="1" x14ac:dyDescent="0.25">
      <c r="B18" s="59" t="s">
        <v>213</v>
      </c>
      <c r="C18" s="199">
        <v>17253.97</v>
      </c>
      <c r="D18" s="205">
        <v>25300</v>
      </c>
      <c r="E18" s="205">
        <v>0</v>
      </c>
      <c r="F18" s="200">
        <v>0</v>
      </c>
      <c r="G18" s="57">
        <f>F18/C18*100</f>
        <v>0</v>
      </c>
      <c r="H18" s="57">
        <v>0</v>
      </c>
    </row>
    <row r="19" spans="2:11" ht="15.75" customHeight="1" x14ac:dyDescent="0.25">
      <c r="B19" s="59" t="s">
        <v>147</v>
      </c>
      <c r="C19" s="199">
        <v>1437837.04</v>
      </c>
      <c r="D19" s="205">
        <v>1563584</v>
      </c>
      <c r="E19" s="205">
        <v>0</v>
      </c>
      <c r="F19" s="200">
        <v>1670911.13</v>
      </c>
      <c r="G19" s="57">
        <f>F19/C19*100</f>
        <v>116.210049088734</v>
      </c>
      <c r="H19" s="57">
        <f>F19/D19*100</f>
        <v>106.86417423048584</v>
      </c>
    </row>
    <row r="20" spans="2:11" ht="15.75" customHeight="1" x14ac:dyDescent="0.25">
      <c r="B20" s="59" t="s">
        <v>148</v>
      </c>
      <c r="C20" s="199">
        <v>615.83000000000004</v>
      </c>
      <c r="D20" s="205">
        <v>3555</v>
      </c>
      <c r="E20" s="205">
        <v>0</v>
      </c>
      <c r="F20" s="200">
        <v>910</v>
      </c>
      <c r="G20" s="57">
        <f>F20/C20*100</f>
        <v>147.76805287173406</v>
      </c>
      <c r="H20" s="57">
        <v>0</v>
      </c>
    </row>
    <row r="21" spans="2:11" ht="15.75" customHeight="1" x14ac:dyDescent="0.25">
      <c r="B21" s="17" t="s">
        <v>217</v>
      </c>
      <c r="C21" s="199">
        <v>0</v>
      </c>
      <c r="D21" s="199">
        <v>373</v>
      </c>
      <c r="E21" s="199">
        <v>0</v>
      </c>
      <c r="F21" s="200">
        <v>132.69999999999999</v>
      </c>
      <c r="G21" s="57">
        <v>0</v>
      </c>
      <c r="H21" s="57"/>
    </row>
    <row r="22" spans="2:11" x14ac:dyDescent="0.25">
      <c r="B22" s="17"/>
      <c r="C22" s="199"/>
      <c r="D22" s="199"/>
      <c r="E22" s="206"/>
      <c r="F22" s="207"/>
      <c r="G22" s="57"/>
      <c r="H22" s="57"/>
    </row>
    <row r="23" spans="2:11" x14ac:dyDescent="0.25">
      <c r="B23" s="49" t="s">
        <v>215</v>
      </c>
      <c r="C23" s="208">
        <v>381.58</v>
      </c>
      <c r="D23" s="199">
        <v>5633</v>
      </c>
      <c r="E23" s="206"/>
      <c r="F23" s="200">
        <v>6168.66</v>
      </c>
      <c r="G23" s="57"/>
      <c r="H23" s="57"/>
    </row>
    <row r="24" spans="2:11" x14ac:dyDescent="0.25">
      <c r="B24" s="23" t="s">
        <v>218</v>
      </c>
      <c r="C24" s="199">
        <v>381.58</v>
      </c>
      <c r="D24" s="199">
        <v>5633</v>
      </c>
      <c r="E24" s="199"/>
      <c r="F24" s="200">
        <v>6168.66</v>
      </c>
      <c r="G24" s="57"/>
      <c r="H24" s="60"/>
    </row>
    <row r="25" spans="2:11" x14ac:dyDescent="0.25">
      <c r="B25" s="59"/>
      <c r="C25" s="209"/>
      <c r="D25" s="209"/>
      <c r="E25" s="210"/>
      <c r="F25" s="211"/>
      <c r="G25" s="60"/>
      <c r="H25" s="23"/>
    </row>
    <row r="26" spans="2:11" x14ac:dyDescent="0.25">
      <c r="B26" s="48" t="s">
        <v>34</v>
      </c>
      <c r="C26" s="212">
        <v>1621678.43</v>
      </c>
      <c r="D26" s="78">
        <v>1856043</v>
      </c>
      <c r="E26" s="80">
        <v>0</v>
      </c>
      <c r="F26" s="198">
        <v>1931133.13</v>
      </c>
      <c r="G26" s="23"/>
      <c r="H26" s="53">
        <f>F26/D26*100</f>
        <v>104.04571068665973</v>
      </c>
    </row>
    <row r="27" spans="2:11" x14ac:dyDescent="0.25">
      <c r="B27" s="48" t="s">
        <v>14</v>
      </c>
      <c r="C27" s="212">
        <v>179739.51</v>
      </c>
      <c r="D27" s="78">
        <f>D28+D29</f>
        <v>251218</v>
      </c>
      <c r="E27" s="78">
        <v>0</v>
      </c>
      <c r="F27" s="213">
        <v>247888.55</v>
      </c>
      <c r="G27" s="53">
        <f>F26/C26*100</f>
        <v>119.08237134288085</v>
      </c>
      <c r="H27" s="53">
        <f>F27/D27*100</f>
        <v>98.674676973783733</v>
      </c>
    </row>
    <row r="28" spans="2:11" x14ac:dyDescent="0.25">
      <c r="B28" s="16" t="s">
        <v>15</v>
      </c>
      <c r="C28" s="209">
        <v>87493.14</v>
      </c>
      <c r="D28" s="199">
        <v>159856</v>
      </c>
      <c r="E28" s="199">
        <v>0</v>
      </c>
      <c r="F28" s="200">
        <v>156560.64000000001</v>
      </c>
      <c r="G28" s="53">
        <f>F27/C27*100</f>
        <v>137.91544774991317</v>
      </c>
      <c r="H28" s="52">
        <f>F28/D28*100</f>
        <v>97.938544690221207</v>
      </c>
    </row>
    <row r="29" spans="2:11" x14ac:dyDescent="0.25">
      <c r="B29" s="16" t="s">
        <v>247</v>
      </c>
      <c r="C29" s="209">
        <v>92166.88</v>
      </c>
      <c r="D29" s="199">
        <v>91362</v>
      </c>
      <c r="E29" s="199"/>
      <c r="F29" s="200">
        <v>91327.91</v>
      </c>
      <c r="G29" s="52">
        <f>F28/C28*100</f>
        <v>178.94047464749809</v>
      </c>
      <c r="H29" s="52"/>
    </row>
    <row r="30" spans="2:11" ht="15" customHeight="1" x14ac:dyDescent="0.25">
      <c r="B30" s="17" t="s">
        <v>16</v>
      </c>
      <c r="C30" s="209"/>
      <c r="D30" s="199"/>
      <c r="E30" s="199" t="s">
        <v>54</v>
      </c>
      <c r="F30" s="200"/>
      <c r="G30" s="52"/>
      <c r="H30" s="52"/>
      <c r="I30" s="25"/>
      <c r="J30" s="25"/>
      <c r="K30" s="25"/>
    </row>
    <row r="31" spans="2:11" x14ac:dyDescent="0.25">
      <c r="B31" s="48" t="s">
        <v>17</v>
      </c>
      <c r="C31" s="212">
        <v>2624.59</v>
      </c>
      <c r="D31" s="78">
        <v>4680</v>
      </c>
      <c r="E31" s="78">
        <v>0</v>
      </c>
      <c r="F31" s="198">
        <v>4458.3</v>
      </c>
      <c r="G31" s="52"/>
      <c r="H31" s="53">
        <f>F31/D31*100</f>
        <v>95.262820512820511</v>
      </c>
      <c r="I31" s="25"/>
      <c r="J31" s="25"/>
      <c r="K31" s="25"/>
    </row>
    <row r="32" spans="2:11" x14ac:dyDescent="0.25">
      <c r="B32" s="59" t="s">
        <v>18</v>
      </c>
      <c r="C32" s="209">
        <v>0</v>
      </c>
      <c r="D32" s="199">
        <v>4680</v>
      </c>
      <c r="E32" s="199">
        <v>0</v>
      </c>
      <c r="F32" s="200">
        <v>4458.3</v>
      </c>
      <c r="G32" s="53">
        <v>0</v>
      </c>
      <c r="H32" s="52">
        <f>F32/D32*100</f>
        <v>95.262820512820511</v>
      </c>
      <c r="I32" s="25"/>
      <c r="J32" s="25"/>
      <c r="K32" s="25"/>
    </row>
    <row r="33" spans="2:8" x14ac:dyDescent="0.25">
      <c r="B33" s="59"/>
      <c r="C33" s="209"/>
      <c r="D33" s="199"/>
      <c r="E33" s="199" t="s">
        <v>54</v>
      </c>
      <c r="F33" s="200"/>
      <c r="G33" s="52">
        <v>0</v>
      </c>
      <c r="H33" s="52"/>
    </row>
    <row r="34" spans="2:8" x14ac:dyDescent="0.25">
      <c r="B34" s="50" t="s">
        <v>103</v>
      </c>
      <c r="C34" s="212">
        <v>520.11</v>
      </c>
      <c r="D34" s="78">
        <v>1700</v>
      </c>
      <c r="E34" s="78">
        <v>0</v>
      </c>
      <c r="F34" s="198">
        <v>834.92</v>
      </c>
      <c r="G34" s="52"/>
      <c r="H34" s="53">
        <f>F34/D34*100</f>
        <v>49.112941176470585</v>
      </c>
    </row>
    <row r="35" spans="2:8" x14ac:dyDescent="0.25">
      <c r="B35" s="59" t="s">
        <v>150</v>
      </c>
      <c r="C35" s="209">
        <v>520.11</v>
      </c>
      <c r="D35" s="199">
        <v>1700</v>
      </c>
      <c r="E35" s="199">
        <v>0</v>
      </c>
      <c r="F35" s="200">
        <v>834.92</v>
      </c>
      <c r="G35" s="53">
        <f>F34/C34*100</f>
        <v>160.52758070408183</v>
      </c>
      <c r="H35" s="52">
        <v>0</v>
      </c>
    </row>
    <row r="36" spans="2:8" x14ac:dyDescent="0.25">
      <c r="B36" s="17" t="s">
        <v>16</v>
      </c>
      <c r="C36" s="209"/>
      <c r="D36" s="199"/>
      <c r="E36" s="199" t="s">
        <v>120</v>
      </c>
      <c r="F36" s="200"/>
      <c r="G36" s="52">
        <v>0</v>
      </c>
      <c r="H36" s="52"/>
    </row>
    <row r="37" spans="2:8" x14ac:dyDescent="0.25">
      <c r="B37" s="48" t="s">
        <v>104</v>
      </c>
      <c r="C37" s="212">
        <v>1438412.64</v>
      </c>
      <c r="D37" s="78">
        <f>D38+D39+D40+D41</f>
        <v>1592812</v>
      </c>
      <c r="E37" s="78">
        <v>0</v>
      </c>
      <c r="F37" s="198">
        <v>1671782.7</v>
      </c>
      <c r="G37" s="52"/>
      <c r="H37" s="53">
        <f>F37/D37*100</f>
        <v>104.95794230580884</v>
      </c>
    </row>
    <row r="38" spans="2:8" ht="25.5" x14ac:dyDescent="0.25">
      <c r="B38" s="59" t="s">
        <v>213</v>
      </c>
      <c r="C38" s="209">
        <v>17253.97</v>
      </c>
      <c r="D38" s="199">
        <v>25300</v>
      </c>
      <c r="E38" s="199">
        <v>0</v>
      </c>
      <c r="F38" s="200">
        <v>8297.7999999999993</v>
      </c>
      <c r="G38" s="53">
        <f>F37/C37*100</f>
        <v>116.22413857542297</v>
      </c>
      <c r="H38" s="52">
        <v>0</v>
      </c>
    </row>
    <row r="39" spans="2:8" x14ac:dyDescent="0.25">
      <c r="B39" s="59" t="s">
        <v>147</v>
      </c>
      <c r="C39" s="209">
        <v>1420489.75</v>
      </c>
      <c r="D39" s="199">
        <v>1563584</v>
      </c>
      <c r="E39" s="199">
        <v>0</v>
      </c>
      <c r="F39" s="200">
        <v>1656419.93</v>
      </c>
      <c r="G39" s="52">
        <f>F38/C38*100</f>
        <v>48.092120248267491</v>
      </c>
      <c r="H39" s="52">
        <f>F39/D39*100</f>
        <v>105.93738040297163</v>
      </c>
    </row>
    <row r="40" spans="2:8" x14ac:dyDescent="0.25">
      <c r="B40" s="59" t="s">
        <v>148</v>
      </c>
      <c r="C40" s="214">
        <v>615.83000000000004</v>
      </c>
      <c r="D40" s="215">
        <v>3555</v>
      </c>
      <c r="E40" s="78">
        <v>0</v>
      </c>
      <c r="F40" s="213">
        <v>4318.13</v>
      </c>
      <c r="G40" s="52">
        <f>F39/C39*100</f>
        <v>116.60907303273396</v>
      </c>
      <c r="H40" s="53">
        <v>0</v>
      </c>
    </row>
    <row r="41" spans="2:8" x14ac:dyDescent="0.25">
      <c r="B41" s="17" t="s">
        <v>214</v>
      </c>
      <c r="C41" s="209">
        <v>53.09</v>
      </c>
      <c r="D41" s="199">
        <v>373</v>
      </c>
      <c r="E41" s="199">
        <v>0</v>
      </c>
      <c r="F41" s="200">
        <v>238.86</v>
      </c>
      <c r="G41" s="53">
        <v>0</v>
      </c>
      <c r="H41" s="52">
        <v>0</v>
      </c>
    </row>
    <row r="42" spans="2:8" x14ac:dyDescent="0.25">
      <c r="B42" s="17"/>
      <c r="C42" s="209"/>
      <c r="D42" s="199"/>
      <c r="E42" s="206"/>
      <c r="F42" s="207"/>
      <c r="G42" s="52" t="s">
        <v>54</v>
      </c>
      <c r="H42" s="52"/>
    </row>
    <row r="43" spans="2:8" x14ac:dyDescent="0.25">
      <c r="B43" s="125" t="s">
        <v>215</v>
      </c>
      <c r="C43" s="209">
        <v>381.58</v>
      </c>
      <c r="D43" s="208">
        <v>5633</v>
      </c>
      <c r="E43" s="199">
        <v>0</v>
      </c>
      <c r="F43" s="200">
        <v>6168.66</v>
      </c>
      <c r="G43" s="52">
        <v>0</v>
      </c>
      <c r="H43" s="52">
        <v>0</v>
      </c>
    </row>
    <row r="44" spans="2:8" x14ac:dyDescent="0.25">
      <c r="B44" s="17" t="s">
        <v>216</v>
      </c>
      <c r="C44" s="209">
        <v>381.58</v>
      </c>
      <c r="D44" s="199">
        <v>5633</v>
      </c>
      <c r="E44" s="199">
        <v>0</v>
      </c>
      <c r="F44" s="200">
        <v>6168.66</v>
      </c>
      <c r="G44" s="52">
        <v>0</v>
      </c>
      <c r="H44" s="52">
        <v>0</v>
      </c>
    </row>
    <row r="45" spans="2:8" x14ac:dyDescent="0.25">
      <c r="B45" s="49" t="s">
        <v>54</v>
      </c>
      <c r="C45" s="209"/>
      <c r="D45" s="216"/>
      <c r="E45" s="217"/>
      <c r="F45" s="207"/>
      <c r="G45" s="52"/>
      <c r="H45" s="23"/>
    </row>
    <row r="46" spans="2:8" x14ac:dyDescent="0.25">
      <c r="C46" s="218"/>
      <c r="D46" s="219"/>
      <c r="E46" s="219"/>
      <c r="F46" s="220"/>
    </row>
    <row r="47" spans="2:8" x14ac:dyDescent="0.25">
      <c r="C47" s="218"/>
      <c r="D47" s="219"/>
      <c r="E47" s="219"/>
      <c r="F47" s="219"/>
    </row>
    <row r="48" spans="2:8" x14ac:dyDescent="0.25">
      <c r="C48" s="219"/>
      <c r="D48" s="219"/>
      <c r="E48" s="219"/>
      <c r="F48" s="219"/>
    </row>
  </sheetData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D14" sqref="D1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2"/>
      <c r="C1" s="12"/>
      <c r="D1" s="12"/>
      <c r="E1" s="12"/>
      <c r="F1" s="4"/>
      <c r="G1" s="4"/>
      <c r="H1" s="4"/>
    </row>
    <row r="2" spans="2:8" ht="15.75" customHeight="1" x14ac:dyDescent="0.25">
      <c r="B2" s="151" t="s">
        <v>32</v>
      </c>
      <c r="C2" s="151"/>
      <c r="D2" s="151"/>
      <c r="E2" s="151"/>
      <c r="F2" s="151"/>
      <c r="G2" s="151"/>
      <c r="H2" s="151"/>
    </row>
    <row r="3" spans="2:8" ht="18" x14ac:dyDescent="0.25">
      <c r="B3" s="39"/>
      <c r="C3" s="39"/>
      <c r="D3" s="39"/>
      <c r="E3" s="39"/>
      <c r="F3" s="40"/>
      <c r="G3" s="40"/>
      <c r="H3" s="40"/>
    </row>
    <row r="4" spans="2:8" ht="25.5" x14ac:dyDescent="0.25">
      <c r="B4" s="29" t="s">
        <v>8</v>
      </c>
      <c r="C4" s="29" t="s">
        <v>114</v>
      </c>
      <c r="D4" s="29" t="s">
        <v>39</v>
      </c>
      <c r="E4" s="29" t="s">
        <v>36</v>
      </c>
      <c r="F4" s="29" t="s">
        <v>113</v>
      </c>
      <c r="G4" s="29" t="s">
        <v>19</v>
      </c>
      <c r="H4" s="29" t="s">
        <v>37</v>
      </c>
    </row>
    <row r="5" spans="2:8" x14ac:dyDescent="0.2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 t="s">
        <v>28</v>
      </c>
      <c r="H5" s="31" t="s">
        <v>116</v>
      </c>
    </row>
    <row r="6" spans="2:8" ht="15.75" customHeight="1" x14ac:dyDescent="0.25">
      <c r="B6" s="5" t="s">
        <v>34</v>
      </c>
      <c r="C6" s="78">
        <v>1621678.43</v>
      </c>
      <c r="D6" s="78">
        <v>1856043</v>
      </c>
      <c r="E6" s="78">
        <v>0</v>
      </c>
      <c r="F6" s="198">
        <v>1931133.13</v>
      </c>
      <c r="G6" s="55">
        <f>F6/C6*100</f>
        <v>119.08237134288085</v>
      </c>
      <c r="H6" s="55">
        <f>F6/D6*100</f>
        <v>104.04571068665973</v>
      </c>
    </row>
    <row r="7" spans="2:8" ht="15.75" customHeight="1" x14ac:dyDescent="0.25">
      <c r="B7" s="5" t="s">
        <v>105</v>
      </c>
      <c r="C7" s="78">
        <v>1621678.43</v>
      </c>
      <c r="D7" s="78">
        <v>1856043</v>
      </c>
      <c r="E7" s="78">
        <v>0</v>
      </c>
      <c r="F7" s="198">
        <v>1931133.13</v>
      </c>
      <c r="G7" s="55">
        <f>F7/C7*100</f>
        <v>119.08237134288085</v>
      </c>
      <c r="H7" s="55">
        <f>F7/D7*100</f>
        <v>104.04571068665973</v>
      </c>
    </row>
    <row r="8" spans="2:8" x14ac:dyDescent="0.25">
      <c r="B8" s="11" t="s">
        <v>126</v>
      </c>
      <c r="C8" s="199">
        <v>1621678.43</v>
      </c>
      <c r="D8" s="199">
        <v>1856043</v>
      </c>
      <c r="E8" s="199">
        <v>0</v>
      </c>
      <c r="F8" s="200">
        <v>1931133.13</v>
      </c>
      <c r="G8" s="57">
        <f>F8/C8*100</f>
        <v>119.08237134288085</v>
      </c>
      <c r="H8" s="57">
        <f>F8/D8*100</f>
        <v>104.04571068665973</v>
      </c>
    </row>
    <row r="9" spans="2:8" x14ac:dyDescent="0.25">
      <c r="B9" s="10" t="s">
        <v>12</v>
      </c>
      <c r="C9" s="43"/>
      <c r="D9" s="43"/>
      <c r="E9" s="43"/>
      <c r="F9" s="52"/>
      <c r="G9" s="52"/>
      <c r="H9" s="52"/>
    </row>
    <row r="11" spans="2:8" x14ac:dyDescent="0.25">
      <c r="B11" s="25"/>
      <c r="C11" s="25"/>
      <c r="D11" s="25"/>
      <c r="E11" s="25"/>
      <c r="F11" s="25"/>
      <c r="G11" s="25"/>
      <c r="H11" s="25"/>
    </row>
    <row r="12" spans="2:8" x14ac:dyDescent="0.25">
      <c r="B12" s="25"/>
      <c r="C12" s="25"/>
      <c r="D12" s="25"/>
      <c r="E12" s="25"/>
      <c r="F12" s="25"/>
      <c r="G12" s="25"/>
      <c r="H12" s="25"/>
    </row>
    <row r="13" spans="2:8" x14ac:dyDescent="0.25">
      <c r="B13" s="25"/>
      <c r="C13" s="25"/>
      <c r="D13" s="25"/>
      <c r="E13" s="25"/>
      <c r="F13" s="25"/>
      <c r="G13" s="25"/>
      <c r="H13" s="2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2"/>
  <sheetViews>
    <sheetView tabSelected="1" topLeftCell="E1" zoomScale="120" zoomScaleNormal="120" workbookViewId="0">
      <selection activeCell="F7" sqref="F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51" t="s">
        <v>9</v>
      </c>
      <c r="C2" s="151"/>
      <c r="D2" s="151"/>
      <c r="E2" s="151"/>
      <c r="F2" s="151"/>
      <c r="G2" s="151"/>
      <c r="H2" s="151"/>
      <c r="I2" s="151"/>
      <c r="J2" s="19"/>
    </row>
    <row r="3" spans="2:10" ht="18" x14ac:dyDescent="0.25">
      <c r="B3" s="39"/>
      <c r="C3" s="39"/>
      <c r="D3" s="39"/>
      <c r="E3" s="39"/>
      <c r="F3" s="39"/>
      <c r="G3" s="39"/>
      <c r="H3" s="39"/>
      <c r="I3" s="40"/>
      <c r="J3" s="4"/>
    </row>
    <row r="4" spans="2:10" ht="15.75" x14ac:dyDescent="0.25">
      <c r="B4" s="192" t="s">
        <v>43</v>
      </c>
      <c r="C4" s="192"/>
      <c r="D4" s="192"/>
      <c r="E4" s="192"/>
      <c r="F4" s="192"/>
      <c r="G4" s="192"/>
      <c r="H4" s="192"/>
      <c r="I4" s="192"/>
    </row>
    <row r="5" spans="2:10" ht="18" x14ac:dyDescent="0.25">
      <c r="B5" s="39"/>
      <c r="C5" s="39"/>
      <c r="D5" s="39"/>
      <c r="E5" s="39"/>
      <c r="F5" s="39"/>
      <c r="G5" s="39"/>
      <c r="H5" s="39"/>
      <c r="I5" s="40"/>
    </row>
    <row r="6" spans="2:10" ht="25.5" x14ac:dyDescent="0.25">
      <c r="B6" s="171" t="s">
        <v>8</v>
      </c>
      <c r="C6" s="172"/>
      <c r="D6" s="172"/>
      <c r="E6" s="173"/>
      <c r="F6" s="29" t="s">
        <v>39</v>
      </c>
      <c r="G6" s="29" t="s">
        <v>36</v>
      </c>
      <c r="H6" s="29" t="s">
        <v>113</v>
      </c>
      <c r="I6" s="29" t="s">
        <v>37</v>
      </c>
    </row>
    <row r="7" spans="2:10" s="32" customFormat="1" ht="11.25" x14ac:dyDescent="0.2">
      <c r="B7" s="168">
        <v>1</v>
      </c>
      <c r="C7" s="169"/>
      <c r="D7" s="169"/>
      <c r="E7" s="170"/>
      <c r="F7" s="31">
        <v>2</v>
      </c>
      <c r="G7" s="31">
        <v>3</v>
      </c>
      <c r="H7" s="31">
        <v>4</v>
      </c>
      <c r="I7" s="31" t="s">
        <v>117</v>
      </c>
    </row>
    <row r="8" spans="2:10" ht="30" customHeight="1" x14ac:dyDescent="0.25">
      <c r="B8" s="189"/>
      <c r="C8" s="190"/>
      <c r="D8" s="191"/>
      <c r="E8" s="89" t="s">
        <v>246</v>
      </c>
      <c r="F8" s="196">
        <v>1856043</v>
      </c>
      <c r="G8" s="44">
        <v>0</v>
      </c>
      <c r="H8" s="221">
        <v>1931133.13</v>
      </c>
      <c r="I8" s="44">
        <f t="shared" ref="I8:I13" si="0">H8/F8*100</f>
        <v>104.04571068665973</v>
      </c>
    </row>
    <row r="9" spans="2:10" ht="30" customHeight="1" x14ac:dyDescent="0.25">
      <c r="B9" s="189" t="s">
        <v>191</v>
      </c>
      <c r="C9" s="190"/>
      <c r="D9" s="191"/>
      <c r="E9" s="89" t="s">
        <v>192</v>
      </c>
      <c r="F9" s="221">
        <v>1789374</v>
      </c>
      <c r="G9" s="44">
        <v>0</v>
      </c>
      <c r="H9" s="221">
        <v>1931133.13</v>
      </c>
      <c r="I9" s="44">
        <f t="shared" si="0"/>
        <v>107.92227505261616</v>
      </c>
    </row>
    <row r="10" spans="2:10" ht="30" customHeight="1" x14ac:dyDescent="0.25">
      <c r="B10" s="189" t="s">
        <v>193</v>
      </c>
      <c r="C10" s="190"/>
      <c r="D10" s="191"/>
      <c r="E10" s="89" t="s">
        <v>198</v>
      </c>
      <c r="F10" s="221">
        <v>85362</v>
      </c>
      <c r="G10" s="44">
        <v>0</v>
      </c>
      <c r="H10" s="212">
        <v>91327.91</v>
      </c>
      <c r="I10" s="44">
        <f>H10/F10*100</f>
        <v>106.98895292987511</v>
      </c>
    </row>
    <row r="11" spans="2:10" ht="30" customHeight="1" x14ac:dyDescent="0.25">
      <c r="B11" s="189" t="s">
        <v>111</v>
      </c>
      <c r="C11" s="190"/>
      <c r="D11" s="191"/>
      <c r="E11" s="89" t="s">
        <v>127</v>
      </c>
      <c r="F11" s="221">
        <v>85362</v>
      </c>
      <c r="G11" s="44">
        <v>0</v>
      </c>
      <c r="H11" s="212">
        <v>85351.25</v>
      </c>
      <c r="I11" s="44">
        <f t="shared" si="0"/>
        <v>99.987406574353926</v>
      </c>
    </row>
    <row r="12" spans="2:10" ht="30" customHeight="1" x14ac:dyDescent="0.25">
      <c r="B12" s="178" t="s">
        <v>128</v>
      </c>
      <c r="C12" s="179"/>
      <c r="D12" s="180"/>
      <c r="E12" s="48" t="s">
        <v>129</v>
      </c>
      <c r="F12" s="222">
        <v>85362</v>
      </c>
      <c r="G12" s="54">
        <v>0</v>
      </c>
      <c r="H12" s="78">
        <v>85351.25</v>
      </c>
      <c r="I12" s="54">
        <f t="shared" si="0"/>
        <v>99.987406574353926</v>
      </c>
    </row>
    <row r="13" spans="2:10" x14ac:dyDescent="0.25">
      <c r="B13" s="61"/>
      <c r="C13" s="62">
        <v>32</v>
      </c>
      <c r="D13" s="63"/>
      <c r="E13" s="48" t="s">
        <v>107</v>
      </c>
      <c r="F13" s="222">
        <v>85012</v>
      </c>
      <c r="G13" s="54">
        <v>0</v>
      </c>
      <c r="H13" s="78">
        <v>84886.46</v>
      </c>
      <c r="I13" s="54">
        <f t="shared" si="0"/>
        <v>99.852326730343961</v>
      </c>
    </row>
    <row r="14" spans="2:10" x14ac:dyDescent="0.25">
      <c r="B14" s="64"/>
      <c r="C14" s="65"/>
      <c r="D14" s="66">
        <v>3211</v>
      </c>
      <c r="E14" s="18" t="s">
        <v>70</v>
      </c>
      <c r="F14" s="92">
        <v>0</v>
      </c>
      <c r="G14" s="56">
        <v>0</v>
      </c>
      <c r="H14" s="199">
        <v>7200.4</v>
      </c>
      <c r="I14" s="56">
        <v>0</v>
      </c>
    </row>
    <row r="15" spans="2:10" x14ac:dyDescent="0.25">
      <c r="B15" s="67"/>
      <c r="C15" s="68" t="s">
        <v>54</v>
      </c>
      <c r="D15" s="69">
        <v>3213</v>
      </c>
      <c r="E15" s="49" t="s">
        <v>108</v>
      </c>
      <c r="F15" s="92">
        <v>0</v>
      </c>
      <c r="G15" s="56">
        <v>0</v>
      </c>
      <c r="H15" s="199">
        <v>1827.78</v>
      </c>
      <c r="I15" s="56">
        <v>0</v>
      </c>
    </row>
    <row r="16" spans="2:10" x14ac:dyDescent="0.25">
      <c r="B16" s="67"/>
      <c r="C16" s="68"/>
      <c r="D16" s="69">
        <v>3222</v>
      </c>
      <c r="E16" s="49" t="s">
        <v>75</v>
      </c>
      <c r="F16" s="92">
        <v>0</v>
      </c>
      <c r="G16" s="56">
        <v>0</v>
      </c>
      <c r="H16" s="199">
        <v>24405.63</v>
      </c>
      <c r="I16" s="56">
        <v>0</v>
      </c>
    </row>
    <row r="17" spans="2:9" x14ac:dyDescent="0.25">
      <c r="B17" s="67"/>
      <c r="C17" s="68"/>
      <c r="D17" s="69">
        <v>3223</v>
      </c>
      <c r="E17" s="49" t="s">
        <v>77</v>
      </c>
      <c r="F17" s="92">
        <v>0</v>
      </c>
      <c r="G17" s="56">
        <v>0</v>
      </c>
      <c r="H17" s="199">
        <v>11232.56</v>
      </c>
      <c r="I17" s="56">
        <v>0</v>
      </c>
    </row>
    <row r="18" spans="2:9" x14ac:dyDescent="0.25">
      <c r="B18" s="67"/>
      <c r="C18" s="68"/>
      <c r="D18" s="69">
        <v>3224</v>
      </c>
      <c r="E18" s="49" t="s">
        <v>151</v>
      </c>
      <c r="F18" s="92">
        <v>0</v>
      </c>
      <c r="G18" s="56">
        <v>0</v>
      </c>
      <c r="H18" s="199">
        <v>2418.09</v>
      </c>
      <c r="I18" s="56">
        <v>0</v>
      </c>
    </row>
    <row r="19" spans="2:9" x14ac:dyDescent="0.25">
      <c r="B19" s="67"/>
      <c r="C19" s="68"/>
      <c r="D19" s="69">
        <v>3225</v>
      </c>
      <c r="E19" s="49" t="s">
        <v>79</v>
      </c>
      <c r="F19" s="92">
        <v>0</v>
      </c>
      <c r="G19" s="56">
        <v>0</v>
      </c>
      <c r="H19" s="199">
        <v>2905.92</v>
      </c>
      <c r="I19" s="56">
        <v>0</v>
      </c>
    </row>
    <row r="20" spans="2:9" x14ac:dyDescent="0.25">
      <c r="B20" s="67"/>
      <c r="C20" s="68"/>
      <c r="D20" s="69">
        <v>3227</v>
      </c>
      <c r="E20" s="49" t="s">
        <v>152</v>
      </c>
      <c r="F20" s="92">
        <v>0</v>
      </c>
      <c r="G20" s="56">
        <v>0</v>
      </c>
      <c r="H20" s="199">
        <v>1673.98</v>
      </c>
      <c r="I20" s="56">
        <v>0</v>
      </c>
    </row>
    <row r="21" spans="2:9" x14ac:dyDescent="0.25">
      <c r="B21" s="67"/>
      <c r="C21" s="68"/>
      <c r="D21" s="69">
        <v>3231</v>
      </c>
      <c r="E21" s="49" t="s">
        <v>153</v>
      </c>
      <c r="F21" s="92">
        <v>0</v>
      </c>
      <c r="G21" s="56">
        <v>0</v>
      </c>
      <c r="H21" s="199">
        <v>843.52</v>
      </c>
      <c r="I21" s="56">
        <v>0</v>
      </c>
    </row>
    <row r="22" spans="2:9" x14ac:dyDescent="0.25">
      <c r="B22" s="67"/>
      <c r="C22" s="68"/>
      <c r="D22" s="69">
        <v>3232</v>
      </c>
      <c r="E22" s="49" t="s">
        <v>83</v>
      </c>
      <c r="F22" s="92">
        <v>0</v>
      </c>
      <c r="G22" s="56">
        <v>0</v>
      </c>
      <c r="H22" s="199">
        <v>17142.36</v>
      </c>
      <c r="I22" s="56">
        <v>0</v>
      </c>
    </row>
    <row r="23" spans="2:9" x14ac:dyDescent="0.25">
      <c r="B23" s="67"/>
      <c r="C23" s="68"/>
      <c r="D23" s="69">
        <v>3233</v>
      </c>
      <c r="E23" s="49" t="s">
        <v>84</v>
      </c>
      <c r="F23" s="92">
        <v>0</v>
      </c>
      <c r="G23" s="56">
        <v>0</v>
      </c>
      <c r="H23" s="199">
        <v>254.88</v>
      </c>
      <c r="I23" s="56">
        <v>0</v>
      </c>
    </row>
    <row r="24" spans="2:9" x14ac:dyDescent="0.25">
      <c r="B24" s="67"/>
      <c r="C24" s="68"/>
      <c r="D24" s="69">
        <v>3234</v>
      </c>
      <c r="E24" s="49" t="s">
        <v>85</v>
      </c>
      <c r="F24" s="92">
        <v>0</v>
      </c>
      <c r="G24" s="56">
        <v>0</v>
      </c>
      <c r="H24" s="199">
        <v>8988.68</v>
      </c>
      <c r="I24" s="56">
        <v>0</v>
      </c>
    </row>
    <row r="25" spans="2:9" x14ac:dyDescent="0.25">
      <c r="B25" s="67"/>
      <c r="C25" s="68"/>
      <c r="D25" s="69">
        <v>3238</v>
      </c>
      <c r="E25" s="49" t="s">
        <v>109</v>
      </c>
      <c r="F25" s="92">
        <v>0</v>
      </c>
      <c r="G25" s="56">
        <v>0</v>
      </c>
      <c r="H25" s="199">
        <v>2715.72</v>
      </c>
      <c r="I25" s="56">
        <v>0</v>
      </c>
    </row>
    <row r="26" spans="2:9" x14ac:dyDescent="0.25">
      <c r="B26" s="67"/>
      <c r="C26" s="68"/>
      <c r="D26" s="69">
        <v>3299</v>
      </c>
      <c r="E26" s="49" t="s">
        <v>91</v>
      </c>
      <c r="F26" s="92">
        <v>0</v>
      </c>
      <c r="G26" s="56">
        <v>0</v>
      </c>
      <c r="H26" s="199">
        <v>3276.94</v>
      </c>
      <c r="I26" s="56">
        <v>0</v>
      </c>
    </row>
    <row r="27" spans="2:9" x14ac:dyDescent="0.25">
      <c r="B27" s="85"/>
      <c r="C27" s="86">
        <v>34</v>
      </c>
      <c r="D27" s="87"/>
      <c r="E27" s="48" t="s">
        <v>110</v>
      </c>
      <c r="F27" s="222">
        <v>350</v>
      </c>
      <c r="G27" s="54">
        <v>0</v>
      </c>
      <c r="H27" s="78">
        <v>464.79</v>
      </c>
      <c r="I27" s="54">
        <f>H27/F27*100</f>
        <v>132.79714285714286</v>
      </c>
    </row>
    <row r="28" spans="2:9" x14ac:dyDescent="0.25">
      <c r="B28" s="67"/>
      <c r="C28" s="68"/>
      <c r="D28" s="69">
        <v>3431</v>
      </c>
      <c r="E28" s="49" t="s">
        <v>94</v>
      </c>
      <c r="F28" s="126">
        <v>0</v>
      </c>
      <c r="G28" s="56">
        <v>0</v>
      </c>
      <c r="H28" s="199">
        <v>464.79</v>
      </c>
      <c r="I28" s="56">
        <v>0</v>
      </c>
    </row>
    <row r="29" spans="2:9" x14ac:dyDescent="0.25">
      <c r="B29" s="67"/>
      <c r="C29" s="68"/>
      <c r="D29" s="69"/>
      <c r="E29" s="88"/>
      <c r="F29" s="223"/>
      <c r="G29" s="51"/>
      <c r="H29" s="206"/>
      <c r="I29" s="51"/>
    </row>
    <row r="30" spans="2:9" ht="25.5" x14ac:dyDescent="0.25">
      <c r="B30" s="183" t="s">
        <v>130</v>
      </c>
      <c r="C30" s="184"/>
      <c r="D30" s="185"/>
      <c r="E30" s="70" t="s">
        <v>131</v>
      </c>
      <c r="F30" s="221">
        <v>6000</v>
      </c>
      <c r="G30" s="44">
        <v>0</v>
      </c>
      <c r="H30" s="212">
        <v>5976.66</v>
      </c>
      <c r="I30" s="44">
        <f>H30/F30*100</f>
        <v>99.61099999999999</v>
      </c>
    </row>
    <row r="31" spans="2:9" x14ac:dyDescent="0.25">
      <c r="B31" s="186" t="s">
        <v>128</v>
      </c>
      <c r="C31" s="187"/>
      <c r="D31" s="188"/>
      <c r="E31" s="70" t="s">
        <v>129</v>
      </c>
      <c r="F31" s="221">
        <v>6000</v>
      </c>
      <c r="G31" s="44">
        <v>0</v>
      </c>
      <c r="H31" s="212">
        <v>5976.66</v>
      </c>
      <c r="I31" s="44">
        <f>H31/F31*100</f>
        <v>99.61099999999999</v>
      </c>
    </row>
    <row r="32" spans="2:9" ht="25.5" x14ac:dyDescent="0.25">
      <c r="B32" s="61" t="s">
        <v>54</v>
      </c>
      <c r="C32" s="62">
        <v>42</v>
      </c>
      <c r="D32" s="66"/>
      <c r="E32" s="48" t="s">
        <v>95</v>
      </c>
      <c r="F32" s="222">
        <v>6000</v>
      </c>
      <c r="G32" s="54">
        <v>0</v>
      </c>
      <c r="H32" s="78">
        <v>2613.16</v>
      </c>
      <c r="I32" s="54">
        <f>H32/F32*100</f>
        <v>43.55266666666666</v>
      </c>
    </row>
    <row r="33" spans="2:10" x14ac:dyDescent="0.25">
      <c r="B33" s="61"/>
      <c r="C33" s="65"/>
      <c r="D33" s="66">
        <v>4221</v>
      </c>
      <c r="E33" s="49" t="s">
        <v>154</v>
      </c>
      <c r="F33" s="126">
        <v>6000</v>
      </c>
      <c r="G33" s="56">
        <v>0</v>
      </c>
      <c r="H33" s="199">
        <v>3363.5</v>
      </c>
      <c r="I33" s="56">
        <v>0</v>
      </c>
    </row>
    <row r="34" spans="2:10" ht="27.6" customHeight="1" x14ac:dyDescent="0.25">
      <c r="B34" s="64"/>
      <c r="C34" s="65"/>
      <c r="D34" s="66"/>
      <c r="E34" s="49"/>
      <c r="F34" s="126"/>
      <c r="G34" s="56"/>
      <c r="H34" s="199"/>
      <c r="I34" s="56"/>
    </row>
    <row r="35" spans="2:10" ht="26.45" customHeight="1" x14ac:dyDescent="0.25">
      <c r="B35" s="178" t="s">
        <v>194</v>
      </c>
      <c r="C35" s="179"/>
      <c r="D35" s="180"/>
      <c r="E35" s="48" t="s">
        <v>132</v>
      </c>
      <c r="F35" s="222">
        <v>375122</v>
      </c>
      <c r="G35" s="54">
        <v>0</v>
      </c>
      <c r="H35" s="78">
        <v>287840.32</v>
      </c>
      <c r="I35" s="54">
        <f>H35/F35*100</f>
        <v>76.732455041293235</v>
      </c>
    </row>
    <row r="36" spans="2:10" ht="28.5" customHeight="1" x14ac:dyDescent="0.25">
      <c r="B36" s="178" t="s">
        <v>135</v>
      </c>
      <c r="C36" s="179"/>
      <c r="D36" s="180"/>
      <c r="E36" s="48" t="s">
        <v>136</v>
      </c>
      <c r="F36" s="222">
        <v>45013</v>
      </c>
      <c r="G36" s="54">
        <v>0</v>
      </c>
      <c r="H36" s="78">
        <v>11380.78</v>
      </c>
      <c r="I36" s="54">
        <f>H36/F36*100</f>
        <v>25.283318152533713</v>
      </c>
    </row>
    <row r="37" spans="2:10" ht="17.25" customHeight="1" x14ac:dyDescent="0.25">
      <c r="B37" s="61"/>
      <c r="C37" s="62"/>
      <c r="D37" s="63"/>
      <c r="E37" s="48"/>
      <c r="F37" s="126"/>
      <c r="G37" s="56"/>
      <c r="H37" s="199"/>
      <c r="I37" s="56"/>
    </row>
    <row r="38" spans="2:10" x14ac:dyDescent="0.25">
      <c r="B38" s="178" t="s">
        <v>119</v>
      </c>
      <c r="C38" s="179"/>
      <c r="D38" s="180"/>
      <c r="E38" s="48" t="s">
        <v>133</v>
      </c>
      <c r="F38" s="222">
        <v>1831</v>
      </c>
      <c r="G38" s="54">
        <v>0</v>
      </c>
      <c r="H38" s="78">
        <v>1483.47</v>
      </c>
      <c r="I38" s="54">
        <f>H38/F38*100</f>
        <v>81.019661387220097</v>
      </c>
    </row>
    <row r="39" spans="2:10" ht="27" customHeight="1" x14ac:dyDescent="0.25">
      <c r="B39" s="61"/>
      <c r="C39" s="62">
        <v>32</v>
      </c>
      <c r="D39" s="63"/>
      <c r="E39" s="48" t="s">
        <v>107</v>
      </c>
      <c r="F39" s="222">
        <v>1831</v>
      </c>
      <c r="G39" s="54">
        <v>0</v>
      </c>
      <c r="H39" s="78">
        <v>1483.47</v>
      </c>
      <c r="I39" s="54">
        <f>H39/F39*100</f>
        <v>81.019661387220097</v>
      </c>
    </row>
    <row r="40" spans="2:10" ht="25.5" customHeight="1" x14ac:dyDescent="0.25">
      <c r="B40" s="61"/>
      <c r="C40" s="62"/>
      <c r="D40" s="63">
        <v>322</v>
      </c>
      <c r="E40" s="48" t="s">
        <v>220</v>
      </c>
      <c r="F40" s="222">
        <v>0</v>
      </c>
      <c r="G40" s="54">
        <v>0</v>
      </c>
      <c r="H40" s="78">
        <v>1083.47</v>
      </c>
      <c r="I40" s="54">
        <v>0</v>
      </c>
      <c r="J40" s="83"/>
    </row>
    <row r="41" spans="2:10" x14ac:dyDescent="0.25">
      <c r="B41" s="64"/>
      <c r="C41" s="65"/>
      <c r="D41" s="66">
        <v>3227</v>
      </c>
      <c r="E41" s="49" t="s">
        <v>152</v>
      </c>
      <c r="F41" s="126">
        <v>0</v>
      </c>
      <c r="G41" s="56">
        <v>0</v>
      </c>
      <c r="H41" s="199">
        <v>0</v>
      </c>
      <c r="I41" s="56">
        <v>0</v>
      </c>
    </row>
    <row r="42" spans="2:10" ht="14.45" customHeight="1" x14ac:dyDescent="0.25">
      <c r="B42" s="64"/>
      <c r="C42" s="65"/>
      <c r="D42" s="66">
        <v>3237</v>
      </c>
      <c r="E42" s="49" t="s">
        <v>157</v>
      </c>
      <c r="F42" s="126">
        <v>0</v>
      </c>
      <c r="G42" s="56">
        <v>0</v>
      </c>
      <c r="H42" s="199">
        <v>400</v>
      </c>
      <c r="I42" s="56">
        <v>0</v>
      </c>
    </row>
    <row r="43" spans="2:10" x14ac:dyDescent="0.25">
      <c r="B43" s="64"/>
      <c r="C43" s="65"/>
      <c r="D43" s="66"/>
      <c r="E43" s="49"/>
      <c r="F43" s="126"/>
      <c r="G43" s="56"/>
      <c r="H43" s="199"/>
      <c r="I43" s="56"/>
    </row>
    <row r="44" spans="2:10" x14ac:dyDescent="0.25">
      <c r="B44" s="178" t="s">
        <v>222</v>
      </c>
      <c r="C44" s="179"/>
      <c r="D44" s="180"/>
      <c r="E44" s="132" t="s">
        <v>219</v>
      </c>
      <c r="F44" s="126">
        <v>1859</v>
      </c>
      <c r="G44" s="56">
        <v>0</v>
      </c>
      <c r="H44" s="199">
        <v>1759.57</v>
      </c>
      <c r="I44" s="56">
        <v>0</v>
      </c>
    </row>
    <row r="45" spans="2:10" x14ac:dyDescent="0.25">
      <c r="B45" s="119"/>
      <c r="C45" s="120">
        <v>32</v>
      </c>
      <c r="D45" s="121"/>
      <c r="E45" s="49"/>
      <c r="F45" s="126"/>
      <c r="G45" s="56"/>
      <c r="H45" s="199"/>
      <c r="I45" s="56"/>
    </row>
    <row r="46" spans="2:10" ht="25.5" x14ac:dyDescent="0.25">
      <c r="B46" s="119"/>
      <c r="C46" s="120"/>
      <c r="D46" s="121">
        <v>322</v>
      </c>
      <c r="E46" s="49" t="s">
        <v>220</v>
      </c>
      <c r="F46" s="126">
        <v>159</v>
      </c>
      <c r="G46" s="56">
        <v>0</v>
      </c>
      <c r="H46" s="199">
        <v>98.68</v>
      </c>
      <c r="I46" s="56">
        <v>0</v>
      </c>
    </row>
    <row r="47" spans="2:10" x14ac:dyDescent="0.25">
      <c r="B47" s="64"/>
      <c r="C47" s="65"/>
      <c r="D47" s="66" t="s">
        <v>54</v>
      </c>
      <c r="E47" s="49" t="s">
        <v>54</v>
      </c>
      <c r="F47" s="126" t="s">
        <v>54</v>
      </c>
      <c r="G47" s="56" t="s">
        <v>54</v>
      </c>
      <c r="H47" s="199" t="s">
        <v>54</v>
      </c>
      <c r="I47" s="56" t="s">
        <v>54</v>
      </c>
    </row>
    <row r="48" spans="2:10" ht="25.5" x14ac:dyDescent="0.25">
      <c r="B48" s="61"/>
      <c r="C48" s="62">
        <v>42</v>
      </c>
      <c r="D48" s="63" t="s">
        <v>54</v>
      </c>
      <c r="E48" s="48" t="s">
        <v>158</v>
      </c>
      <c r="F48" s="222">
        <v>1700</v>
      </c>
      <c r="G48" s="54">
        <v>0</v>
      </c>
      <c r="H48" s="78">
        <v>0.75</v>
      </c>
      <c r="I48" s="54">
        <v>0</v>
      </c>
    </row>
    <row r="49" spans="2:9" x14ac:dyDescent="0.25">
      <c r="B49" s="61"/>
      <c r="C49" s="65"/>
      <c r="D49" s="66">
        <v>4221</v>
      </c>
      <c r="E49" s="49" t="s">
        <v>221</v>
      </c>
      <c r="F49" s="126">
        <v>1700</v>
      </c>
      <c r="G49" s="56">
        <v>0</v>
      </c>
      <c r="H49" s="199">
        <v>0.75</v>
      </c>
      <c r="I49" s="56">
        <v>0</v>
      </c>
    </row>
    <row r="50" spans="2:9" x14ac:dyDescent="0.25">
      <c r="B50" s="61"/>
      <c r="C50" s="62"/>
      <c r="D50" s="63"/>
      <c r="E50" s="48"/>
      <c r="F50" s="126"/>
      <c r="G50" s="56"/>
      <c r="H50" s="199"/>
      <c r="I50" s="56"/>
    </row>
    <row r="51" spans="2:9" x14ac:dyDescent="0.25">
      <c r="B51" s="178" t="s">
        <v>118</v>
      </c>
      <c r="C51" s="179"/>
      <c r="D51" s="180"/>
      <c r="E51" s="48" t="s">
        <v>134</v>
      </c>
      <c r="F51" s="222">
        <v>600</v>
      </c>
      <c r="G51" s="54">
        <v>0</v>
      </c>
      <c r="H51" s="78">
        <v>834.92</v>
      </c>
      <c r="I51" s="54">
        <f>H51/F51*100</f>
        <v>139.15333333333334</v>
      </c>
    </row>
    <row r="52" spans="2:9" ht="25.5" customHeight="1" x14ac:dyDescent="0.25">
      <c r="B52" s="61"/>
      <c r="C52" s="62">
        <v>32</v>
      </c>
      <c r="D52" s="63"/>
      <c r="E52" s="48" t="s">
        <v>107</v>
      </c>
      <c r="F52" s="222">
        <v>600</v>
      </c>
      <c r="G52" s="54">
        <v>0</v>
      </c>
      <c r="H52" s="78">
        <v>834.92</v>
      </c>
      <c r="I52" s="54">
        <f>H52/F52*100</f>
        <v>139.15333333333334</v>
      </c>
    </row>
    <row r="53" spans="2:9" ht="25.5" x14ac:dyDescent="0.25">
      <c r="B53" s="61"/>
      <c r="C53" s="62"/>
      <c r="D53" s="66">
        <v>3232</v>
      </c>
      <c r="E53" s="48" t="s">
        <v>223</v>
      </c>
      <c r="F53" s="126">
        <v>600</v>
      </c>
      <c r="G53" s="56">
        <v>0</v>
      </c>
      <c r="H53" s="199">
        <v>834.92</v>
      </c>
      <c r="I53" s="56">
        <v>0</v>
      </c>
    </row>
    <row r="54" spans="2:9" x14ac:dyDescent="0.25">
      <c r="B54" s="119"/>
      <c r="C54" s="120"/>
      <c r="D54" s="66"/>
      <c r="E54" s="48"/>
      <c r="F54" s="126"/>
      <c r="G54" s="56"/>
      <c r="H54" s="199"/>
      <c r="I54" s="56"/>
    </row>
    <row r="55" spans="2:9" x14ac:dyDescent="0.25">
      <c r="B55" s="178" t="s">
        <v>137</v>
      </c>
      <c r="C55" s="179"/>
      <c r="D55" s="180"/>
      <c r="E55" s="48" t="s">
        <v>227</v>
      </c>
      <c r="F55" s="126">
        <v>40000</v>
      </c>
      <c r="G55" s="56">
        <v>0</v>
      </c>
      <c r="H55" s="199">
        <v>8374.1</v>
      </c>
      <c r="I55" s="56">
        <v>0</v>
      </c>
    </row>
    <row r="56" spans="2:9" x14ac:dyDescent="0.25">
      <c r="B56" s="119"/>
      <c r="C56" s="120">
        <v>32</v>
      </c>
      <c r="D56" s="66"/>
      <c r="E56" s="48" t="s">
        <v>107</v>
      </c>
      <c r="F56" s="224">
        <v>38760</v>
      </c>
      <c r="G56" s="56">
        <v>0</v>
      </c>
      <c r="H56" s="199">
        <v>7134.22</v>
      </c>
      <c r="I56" s="56">
        <v>0</v>
      </c>
    </row>
    <row r="57" spans="2:9" ht="25.5" x14ac:dyDescent="0.25">
      <c r="B57" s="64"/>
      <c r="C57" s="127"/>
      <c r="D57" s="65">
        <v>3221</v>
      </c>
      <c r="E57" s="49" t="s">
        <v>220</v>
      </c>
      <c r="F57" s="126">
        <v>4000</v>
      </c>
      <c r="G57" s="56">
        <v>0</v>
      </c>
      <c r="H57" s="199">
        <v>2803.85</v>
      </c>
      <c r="I57" s="56">
        <v>0</v>
      </c>
    </row>
    <row r="58" spans="2:9" x14ac:dyDescent="0.25">
      <c r="B58" s="64"/>
      <c r="C58" s="127"/>
      <c r="D58" s="65">
        <v>3231</v>
      </c>
      <c r="E58" s="139" t="s">
        <v>159</v>
      </c>
      <c r="F58" s="126">
        <v>6000</v>
      </c>
      <c r="G58" s="56">
        <v>0</v>
      </c>
      <c r="H58" s="199">
        <v>393.59</v>
      </c>
      <c r="I58" s="56">
        <v>0</v>
      </c>
    </row>
    <row r="59" spans="2:9" x14ac:dyDescent="0.25">
      <c r="B59" s="64"/>
      <c r="D59" s="65">
        <v>3239</v>
      </c>
      <c r="E59" s="139" t="s">
        <v>224</v>
      </c>
      <c r="F59" s="126">
        <v>28760</v>
      </c>
      <c r="G59" s="56">
        <v>0</v>
      </c>
      <c r="H59" s="199">
        <v>3936.78</v>
      </c>
      <c r="I59" s="56">
        <v>0</v>
      </c>
    </row>
    <row r="60" spans="2:9" x14ac:dyDescent="0.25">
      <c r="B60" s="64"/>
      <c r="C60" s="130">
        <v>38</v>
      </c>
      <c r="D60" s="128"/>
      <c r="E60" s="131" t="s">
        <v>160</v>
      </c>
      <c r="F60" s="224">
        <v>1240</v>
      </c>
      <c r="G60" s="56">
        <v>0</v>
      </c>
      <c r="H60" s="199">
        <v>1239.8800000000001</v>
      </c>
      <c r="I60" s="56">
        <v>0</v>
      </c>
    </row>
    <row r="61" spans="2:9" x14ac:dyDescent="0.25">
      <c r="B61" s="64"/>
      <c r="D61" s="65">
        <v>3811</v>
      </c>
      <c r="E61" s="139" t="s">
        <v>225</v>
      </c>
      <c r="F61" s="126">
        <v>1240</v>
      </c>
      <c r="G61" s="56">
        <v>0</v>
      </c>
      <c r="H61" s="199">
        <v>1239.8800000000001</v>
      </c>
      <c r="I61" s="56">
        <v>0</v>
      </c>
    </row>
    <row r="62" spans="2:9" x14ac:dyDescent="0.25">
      <c r="B62" s="64"/>
      <c r="C62" s="65"/>
      <c r="D62" s="128"/>
      <c r="E62" s="66"/>
      <c r="F62" s="126"/>
      <c r="G62" s="56"/>
      <c r="H62" s="199"/>
      <c r="I62" s="56"/>
    </row>
    <row r="63" spans="2:9" x14ac:dyDescent="0.25">
      <c r="B63" s="178" t="s">
        <v>226</v>
      </c>
      <c r="C63" s="179"/>
      <c r="D63" s="180"/>
      <c r="E63" s="131" t="s">
        <v>228</v>
      </c>
      <c r="F63" s="224">
        <v>350</v>
      </c>
      <c r="G63" s="56">
        <v>0</v>
      </c>
      <c r="H63" s="199">
        <v>350</v>
      </c>
      <c r="I63" s="56">
        <v>0</v>
      </c>
    </row>
    <row r="64" spans="2:9" x14ac:dyDescent="0.25">
      <c r="B64" s="64"/>
      <c r="C64" s="120">
        <v>32</v>
      </c>
      <c r="D64" s="129"/>
      <c r="E64" s="48" t="s">
        <v>107</v>
      </c>
      <c r="F64" s="126">
        <v>350</v>
      </c>
      <c r="G64" s="56">
        <v>0</v>
      </c>
      <c r="H64" s="199">
        <v>350</v>
      </c>
      <c r="I64" s="56">
        <v>0</v>
      </c>
    </row>
    <row r="65" spans="2:9" x14ac:dyDescent="0.25">
      <c r="B65" s="64"/>
      <c r="C65" s="65"/>
      <c r="D65" s="66">
        <v>3291</v>
      </c>
      <c r="E65" s="123" t="s">
        <v>229</v>
      </c>
      <c r="F65" s="126">
        <v>350</v>
      </c>
      <c r="G65" s="56">
        <v>0</v>
      </c>
      <c r="H65" s="199">
        <v>350</v>
      </c>
      <c r="I65" s="56">
        <v>0</v>
      </c>
    </row>
    <row r="66" spans="2:9" x14ac:dyDescent="0.25">
      <c r="B66" s="61"/>
      <c r="C66" s="62"/>
      <c r="D66" s="63" t="s">
        <v>54</v>
      </c>
      <c r="E66" s="48"/>
      <c r="F66" s="222"/>
      <c r="G66" s="54"/>
      <c r="H66" s="78"/>
      <c r="I66" s="54"/>
    </row>
    <row r="67" spans="2:9" x14ac:dyDescent="0.25">
      <c r="B67" s="178" t="s">
        <v>230</v>
      </c>
      <c r="C67" s="179"/>
      <c r="D67" s="180"/>
      <c r="E67" s="132" t="s">
        <v>231</v>
      </c>
      <c r="F67" s="224">
        <v>373</v>
      </c>
      <c r="G67" s="56">
        <v>0</v>
      </c>
      <c r="H67" s="199">
        <v>238.86</v>
      </c>
      <c r="I67" s="56">
        <v>0</v>
      </c>
    </row>
    <row r="68" spans="2:9" ht="18.75" customHeight="1" x14ac:dyDescent="0.25">
      <c r="B68" s="119"/>
      <c r="C68" s="120">
        <v>32</v>
      </c>
      <c r="D68" s="121"/>
      <c r="E68" s="48" t="s">
        <v>107</v>
      </c>
      <c r="F68" s="126">
        <v>373</v>
      </c>
      <c r="G68" s="56"/>
      <c r="H68" s="199">
        <v>238.86</v>
      </c>
      <c r="I68" s="56">
        <v>0</v>
      </c>
    </row>
    <row r="69" spans="2:9" ht="17.45" customHeight="1" x14ac:dyDescent="0.25">
      <c r="B69" s="119"/>
      <c r="C69" s="120"/>
      <c r="D69" s="134">
        <v>3211</v>
      </c>
      <c r="E69" s="133" t="s">
        <v>232</v>
      </c>
      <c r="F69" s="126">
        <v>373</v>
      </c>
      <c r="G69" s="56">
        <v>0</v>
      </c>
      <c r="H69" s="199">
        <v>238.86</v>
      </c>
      <c r="I69" s="56">
        <v>0</v>
      </c>
    </row>
    <row r="70" spans="2:9" x14ac:dyDescent="0.25">
      <c r="B70" s="61"/>
      <c r="C70" s="62"/>
      <c r="D70" s="63"/>
      <c r="E70" s="48"/>
      <c r="F70" s="126"/>
      <c r="G70" s="56" t="s">
        <v>54</v>
      </c>
      <c r="H70" s="199"/>
      <c r="I70" s="56"/>
    </row>
    <row r="71" spans="2:9" x14ac:dyDescent="0.25">
      <c r="B71" s="175" t="s">
        <v>140</v>
      </c>
      <c r="C71" s="176"/>
      <c r="D71" s="177"/>
      <c r="E71" s="99" t="s">
        <v>139</v>
      </c>
      <c r="F71" s="222">
        <v>80017</v>
      </c>
      <c r="G71" s="54">
        <v>0</v>
      </c>
      <c r="H71" s="78">
        <v>48035.01</v>
      </c>
      <c r="I71" s="54">
        <f>H71/F71*100</f>
        <v>60.031005911243859</v>
      </c>
    </row>
    <row r="72" spans="2:9" x14ac:dyDescent="0.25">
      <c r="B72" s="175" t="s">
        <v>119</v>
      </c>
      <c r="C72" s="176"/>
      <c r="D72" s="177"/>
      <c r="E72" s="99" t="s">
        <v>133</v>
      </c>
      <c r="F72" s="222">
        <v>33017</v>
      </c>
      <c r="G72" s="54">
        <v>0</v>
      </c>
      <c r="H72" s="78">
        <v>33184.379999999997</v>
      </c>
      <c r="I72" s="54">
        <f>H72/F72*100</f>
        <v>100.50695096465456</v>
      </c>
    </row>
    <row r="73" spans="2:9" x14ac:dyDescent="0.25">
      <c r="B73" s="97"/>
      <c r="C73" s="98">
        <v>37</v>
      </c>
      <c r="D73" s="99" t="s">
        <v>54</v>
      </c>
      <c r="E73" s="99" t="s">
        <v>107</v>
      </c>
      <c r="F73" s="222">
        <v>33017</v>
      </c>
      <c r="G73" s="54">
        <v>0</v>
      </c>
      <c r="H73" s="54">
        <v>33184.379999999997</v>
      </c>
      <c r="I73" s="54">
        <f>H73/F73*100</f>
        <v>100.50695096465456</v>
      </c>
    </row>
    <row r="74" spans="2:9" ht="15.75" customHeight="1" x14ac:dyDescent="0.25">
      <c r="B74" s="93"/>
      <c r="C74" s="94"/>
      <c r="D74" s="91">
        <v>3722</v>
      </c>
      <c r="E74" s="91" t="s">
        <v>233</v>
      </c>
      <c r="F74" s="126">
        <v>33017</v>
      </c>
      <c r="G74" s="56">
        <v>0</v>
      </c>
      <c r="H74" s="56">
        <v>33184.379999999997</v>
      </c>
      <c r="I74" s="56">
        <v>0</v>
      </c>
    </row>
    <row r="75" spans="2:9" ht="21.75" customHeight="1" x14ac:dyDescent="0.25">
      <c r="B75" s="93"/>
      <c r="C75" s="94"/>
      <c r="D75" s="91" t="s">
        <v>54</v>
      </c>
      <c r="E75" s="91" t="s">
        <v>54</v>
      </c>
      <c r="F75" s="126" t="s">
        <v>54</v>
      </c>
      <c r="G75" s="56">
        <v>0</v>
      </c>
      <c r="H75" s="56" t="s">
        <v>54</v>
      </c>
      <c r="I75" s="56" t="s">
        <v>54</v>
      </c>
    </row>
    <row r="76" spans="2:9" ht="21" customHeight="1" x14ac:dyDescent="0.25">
      <c r="B76" s="175" t="s">
        <v>137</v>
      </c>
      <c r="C76" s="176"/>
      <c r="D76" s="177"/>
      <c r="E76" s="99" t="s">
        <v>138</v>
      </c>
      <c r="F76" s="222">
        <v>47000</v>
      </c>
      <c r="G76" s="54">
        <v>0</v>
      </c>
      <c r="H76" s="54">
        <v>14850.63</v>
      </c>
      <c r="I76" s="54">
        <f>H76/F76*100</f>
        <v>31.597085106382977</v>
      </c>
    </row>
    <row r="77" spans="2:9" ht="22.5" customHeight="1" x14ac:dyDescent="0.25">
      <c r="B77" s="95" t="s">
        <v>54</v>
      </c>
      <c r="C77" s="62">
        <v>42</v>
      </c>
      <c r="D77" s="96"/>
      <c r="E77" s="48" t="s">
        <v>234</v>
      </c>
      <c r="F77" s="222">
        <v>47000</v>
      </c>
      <c r="G77" s="54">
        <v>0</v>
      </c>
      <c r="H77" s="54">
        <v>14850.63</v>
      </c>
      <c r="I77" s="54">
        <f>H77/F77*100</f>
        <v>31.597085106382977</v>
      </c>
    </row>
    <row r="78" spans="2:9" ht="21" customHeight="1" x14ac:dyDescent="0.25">
      <c r="B78" s="64"/>
      <c r="C78" s="65" t="s">
        <v>54</v>
      </c>
      <c r="D78" s="66">
        <v>4241</v>
      </c>
      <c r="E78" s="49" t="s">
        <v>161</v>
      </c>
      <c r="F78" s="126">
        <v>47000</v>
      </c>
      <c r="G78" s="56">
        <v>0</v>
      </c>
      <c r="H78" s="56">
        <v>14850.63</v>
      </c>
      <c r="I78" s="56">
        <v>0</v>
      </c>
    </row>
    <row r="79" spans="2:9" ht="14.45" customHeight="1" x14ac:dyDescent="0.25">
      <c r="B79" s="93" t="s">
        <v>54</v>
      </c>
      <c r="C79" s="94" t="s">
        <v>54</v>
      </c>
      <c r="D79" s="91" t="s">
        <v>54</v>
      </c>
      <c r="E79" s="91" t="s">
        <v>54</v>
      </c>
      <c r="F79" s="126" t="s">
        <v>54</v>
      </c>
      <c r="G79" s="56" t="s">
        <v>54</v>
      </c>
      <c r="H79" s="56" t="s">
        <v>54</v>
      </c>
      <c r="I79" s="56" t="s">
        <v>54</v>
      </c>
    </row>
    <row r="80" spans="2:9" ht="19.5" customHeight="1" x14ac:dyDescent="0.25">
      <c r="B80" s="175" t="s">
        <v>141</v>
      </c>
      <c r="C80" s="176"/>
      <c r="D80" s="177"/>
      <c r="E80" s="99" t="s">
        <v>142</v>
      </c>
      <c r="F80" s="222">
        <v>480</v>
      </c>
      <c r="G80" s="54">
        <v>0</v>
      </c>
      <c r="H80" s="54">
        <v>400</v>
      </c>
      <c r="I80" s="54">
        <v>0</v>
      </c>
    </row>
    <row r="81" spans="2:9" ht="20.25" customHeight="1" x14ac:dyDescent="0.25">
      <c r="B81" s="175" t="s">
        <v>119</v>
      </c>
      <c r="C81" s="176"/>
      <c r="D81" s="177"/>
      <c r="E81" s="48" t="s">
        <v>133</v>
      </c>
      <c r="F81" s="222">
        <v>480</v>
      </c>
      <c r="G81" s="54">
        <v>0</v>
      </c>
      <c r="H81" s="54">
        <v>400</v>
      </c>
      <c r="I81" s="54">
        <f>H81/F81*100</f>
        <v>83.333333333333343</v>
      </c>
    </row>
    <row r="82" spans="2:9" x14ac:dyDescent="0.25">
      <c r="B82" s="97"/>
      <c r="C82" s="98">
        <v>32</v>
      </c>
      <c r="D82" s="99"/>
      <c r="E82" s="99" t="s">
        <v>107</v>
      </c>
      <c r="F82" s="222">
        <v>480</v>
      </c>
      <c r="G82" s="54">
        <v>0</v>
      </c>
      <c r="H82" s="54">
        <v>400</v>
      </c>
      <c r="I82" s="54">
        <f>H82/F82*100</f>
        <v>83.333333333333343</v>
      </c>
    </row>
    <row r="83" spans="2:9" x14ac:dyDescent="0.25">
      <c r="B83" s="93"/>
      <c r="C83" s="94"/>
      <c r="D83" s="91" t="s">
        <v>54</v>
      </c>
      <c r="E83" s="91" t="s">
        <v>54</v>
      </c>
      <c r="F83" s="126"/>
      <c r="G83" s="56">
        <v>0</v>
      </c>
      <c r="H83" s="56"/>
      <c r="I83" s="56"/>
    </row>
    <row r="84" spans="2:9" x14ac:dyDescent="0.25">
      <c r="B84" s="175" t="s">
        <v>112</v>
      </c>
      <c r="C84" s="181"/>
      <c r="D84" s="182"/>
      <c r="E84" s="99" t="s">
        <v>162</v>
      </c>
      <c r="F84" s="222">
        <v>1620</v>
      </c>
      <c r="G84" s="54">
        <v>0</v>
      </c>
      <c r="H84" s="54">
        <v>1544.73</v>
      </c>
      <c r="I84" s="54">
        <f>H84/F84*100</f>
        <v>95.353703703703701</v>
      </c>
    </row>
    <row r="85" spans="2:9" x14ac:dyDescent="0.25">
      <c r="B85" s="175" t="s">
        <v>180</v>
      </c>
      <c r="C85" s="176"/>
      <c r="D85" s="177"/>
      <c r="E85" s="48" t="s">
        <v>133</v>
      </c>
      <c r="F85" s="222">
        <v>1620</v>
      </c>
      <c r="G85" s="54">
        <v>0</v>
      </c>
      <c r="H85" s="54">
        <v>1544.73</v>
      </c>
      <c r="I85" s="54">
        <f>H85/F85*100</f>
        <v>95.353703703703701</v>
      </c>
    </row>
    <row r="86" spans="2:9" x14ac:dyDescent="0.25">
      <c r="B86" s="97"/>
      <c r="C86" s="98">
        <v>32</v>
      </c>
      <c r="D86" s="99"/>
      <c r="E86" s="99" t="s">
        <v>107</v>
      </c>
      <c r="F86" s="222">
        <v>1620</v>
      </c>
      <c r="G86" s="54">
        <v>0</v>
      </c>
      <c r="H86" s="54">
        <v>1544.73</v>
      </c>
      <c r="I86" s="54">
        <f>H86/F86*100</f>
        <v>95.353703703703701</v>
      </c>
    </row>
    <row r="87" spans="2:9" ht="15" customHeight="1" x14ac:dyDescent="0.25">
      <c r="B87" s="116"/>
      <c r="C87" s="117"/>
      <c r="D87" s="135">
        <v>3237</v>
      </c>
      <c r="E87" s="135" t="s">
        <v>235</v>
      </c>
      <c r="F87" s="222">
        <v>1520</v>
      </c>
      <c r="G87" s="54"/>
      <c r="H87" s="54">
        <v>1358.88</v>
      </c>
      <c r="I87" s="54">
        <f>H87/F87*100</f>
        <v>89.4</v>
      </c>
    </row>
    <row r="88" spans="2:9" ht="15" customHeight="1" x14ac:dyDescent="0.25">
      <c r="B88" s="93"/>
      <c r="C88" s="94"/>
      <c r="D88" s="91">
        <v>3238</v>
      </c>
      <c r="E88" s="91" t="s">
        <v>109</v>
      </c>
      <c r="F88" s="126">
        <v>100</v>
      </c>
      <c r="G88" s="56">
        <v>0</v>
      </c>
      <c r="H88" s="56">
        <v>185.85</v>
      </c>
      <c r="I88" s="56">
        <v>0</v>
      </c>
    </row>
    <row r="89" spans="2:9" ht="23.45" customHeight="1" x14ac:dyDescent="0.25">
      <c r="B89" s="93" t="s">
        <v>54</v>
      </c>
      <c r="C89" s="94"/>
      <c r="D89" s="91" t="s">
        <v>54</v>
      </c>
      <c r="E89" s="91" t="s">
        <v>54</v>
      </c>
      <c r="F89" s="92" t="s">
        <v>54</v>
      </c>
      <c r="G89" s="56" t="s">
        <v>54</v>
      </c>
      <c r="H89" s="56" t="s">
        <v>54</v>
      </c>
      <c r="I89" s="56" t="s">
        <v>54</v>
      </c>
    </row>
    <row r="90" spans="2:9" ht="25.5" x14ac:dyDescent="0.25">
      <c r="B90" s="175" t="s">
        <v>163</v>
      </c>
      <c r="C90" s="176"/>
      <c r="D90" s="177"/>
      <c r="E90" s="99" t="s">
        <v>164</v>
      </c>
      <c r="F90" s="222">
        <v>8454</v>
      </c>
      <c r="G90" s="54">
        <v>0</v>
      </c>
      <c r="H90" s="54">
        <v>5016.17</v>
      </c>
      <c r="I90" s="54">
        <f>H90/F90*100</f>
        <v>59.334871066950555</v>
      </c>
    </row>
    <row r="91" spans="2:9" x14ac:dyDescent="0.25">
      <c r="B91" s="175" t="s">
        <v>165</v>
      </c>
      <c r="C91" s="176"/>
      <c r="D91" s="177"/>
      <c r="E91" s="99" t="s">
        <v>181</v>
      </c>
      <c r="F91" s="222">
        <v>2821</v>
      </c>
      <c r="G91" s="54">
        <v>0</v>
      </c>
      <c r="H91" s="54">
        <v>4358.87</v>
      </c>
      <c r="I91" s="54">
        <v>0</v>
      </c>
    </row>
    <row r="92" spans="2:9" ht="15" customHeight="1" x14ac:dyDescent="0.25">
      <c r="B92" s="97"/>
      <c r="C92" s="98">
        <v>32</v>
      </c>
      <c r="D92" s="99"/>
      <c r="E92" s="99" t="s">
        <v>107</v>
      </c>
      <c r="F92" s="222">
        <v>1485</v>
      </c>
      <c r="G92" s="54">
        <v>0</v>
      </c>
      <c r="H92" s="54">
        <v>3023.62</v>
      </c>
      <c r="I92" s="54">
        <v>0</v>
      </c>
    </row>
    <row r="93" spans="2:9" ht="15" customHeight="1" x14ac:dyDescent="0.25">
      <c r="B93" s="116"/>
      <c r="C93" s="117"/>
      <c r="D93" s="135">
        <v>3211</v>
      </c>
      <c r="E93" s="135" t="s">
        <v>232</v>
      </c>
      <c r="F93" s="225">
        <v>1</v>
      </c>
      <c r="G93" s="54">
        <v>0</v>
      </c>
      <c r="H93" s="54">
        <v>0.05</v>
      </c>
      <c r="I93" s="54">
        <v>0</v>
      </c>
    </row>
    <row r="94" spans="2:9" ht="26.45" customHeight="1" x14ac:dyDescent="0.25">
      <c r="B94" s="116"/>
      <c r="C94" s="117"/>
      <c r="D94" s="135">
        <v>3225</v>
      </c>
      <c r="E94" s="135" t="s">
        <v>236</v>
      </c>
      <c r="F94" s="225">
        <v>101</v>
      </c>
      <c r="G94" s="54">
        <v>0</v>
      </c>
      <c r="H94" s="54">
        <v>100.38</v>
      </c>
      <c r="I94" s="54">
        <v>0</v>
      </c>
    </row>
    <row r="95" spans="2:9" ht="24.6" customHeight="1" x14ac:dyDescent="0.25">
      <c r="B95" s="116"/>
      <c r="C95" s="117"/>
      <c r="D95" s="135">
        <v>3299</v>
      </c>
      <c r="E95" s="135" t="s">
        <v>91</v>
      </c>
      <c r="F95" s="225">
        <v>1383</v>
      </c>
      <c r="G95" s="54">
        <v>0</v>
      </c>
      <c r="H95" s="54">
        <v>2923.19</v>
      </c>
      <c r="I95" s="54">
        <v>0</v>
      </c>
    </row>
    <row r="96" spans="2:9" ht="25.5" x14ac:dyDescent="0.25">
      <c r="B96" s="116"/>
      <c r="C96" s="117">
        <v>42</v>
      </c>
      <c r="D96" s="135"/>
      <c r="E96" s="135" t="s">
        <v>234</v>
      </c>
      <c r="F96" s="224">
        <v>1336</v>
      </c>
      <c r="G96" s="54">
        <v>0</v>
      </c>
      <c r="H96" s="54">
        <v>1335.25</v>
      </c>
      <c r="I96" s="54">
        <v>0</v>
      </c>
    </row>
    <row r="97" spans="2:9" x14ac:dyDescent="0.25">
      <c r="B97" s="116"/>
      <c r="C97" s="117"/>
      <c r="D97" s="135">
        <v>4226</v>
      </c>
      <c r="E97" s="135" t="s">
        <v>237</v>
      </c>
      <c r="F97" s="225">
        <v>1336</v>
      </c>
      <c r="G97" s="54">
        <v>0</v>
      </c>
      <c r="H97" s="54">
        <v>1335.25</v>
      </c>
      <c r="I97" s="54">
        <v>0</v>
      </c>
    </row>
    <row r="98" spans="2:9" ht="18" customHeight="1" x14ac:dyDescent="0.25">
      <c r="B98" s="116"/>
      <c r="C98" s="117"/>
      <c r="D98" s="135"/>
      <c r="E98" s="135"/>
      <c r="F98" s="225"/>
      <c r="G98" s="54"/>
      <c r="H98" s="54"/>
      <c r="I98" s="54"/>
    </row>
    <row r="99" spans="2:9" ht="15.75" customHeight="1" x14ac:dyDescent="0.25">
      <c r="B99" s="175" t="s">
        <v>238</v>
      </c>
      <c r="C99" s="176"/>
      <c r="D99" s="177"/>
      <c r="E99" s="136" t="s">
        <v>239</v>
      </c>
      <c r="F99" s="224">
        <v>5633</v>
      </c>
      <c r="G99" s="54">
        <v>0</v>
      </c>
      <c r="H99" s="54">
        <v>657.3</v>
      </c>
      <c r="I99" s="54">
        <v>0</v>
      </c>
    </row>
    <row r="100" spans="2:9" x14ac:dyDescent="0.25">
      <c r="B100" s="116"/>
      <c r="C100" s="117">
        <v>32</v>
      </c>
      <c r="D100" s="118"/>
      <c r="E100" s="118" t="s">
        <v>107</v>
      </c>
      <c r="F100" s="224">
        <v>5633</v>
      </c>
      <c r="G100" s="54">
        <v>0</v>
      </c>
      <c r="H100" s="54">
        <v>657.3</v>
      </c>
      <c r="I100" s="54">
        <v>0</v>
      </c>
    </row>
    <row r="101" spans="2:9" x14ac:dyDescent="0.25">
      <c r="B101" s="116"/>
      <c r="C101" s="117"/>
      <c r="D101" s="135">
        <v>323</v>
      </c>
      <c r="E101" s="135" t="s">
        <v>159</v>
      </c>
      <c r="F101" s="225">
        <v>5633</v>
      </c>
      <c r="G101" s="54">
        <v>0</v>
      </c>
      <c r="H101" s="54">
        <v>657.3</v>
      </c>
      <c r="I101" s="54">
        <v>0</v>
      </c>
    </row>
    <row r="102" spans="2:9" ht="16.5" customHeight="1" x14ac:dyDescent="0.25">
      <c r="B102" s="97"/>
      <c r="C102" s="98"/>
      <c r="D102" s="99"/>
      <c r="E102" s="99"/>
      <c r="F102" s="222" t="s">
        <v>54</v>
      </c>
      <c r="G102" s="54" t="s">
        <v>54</v>
      </c>
      <c r="H102" s="54"/>
      <c r="I102" s="54"/>
    </row>
    <row r="103" spans="2:9" x14ac:dyDescent="0.25">
      <c r="B103" s="175" t="s">
        <v>240</v>
      </c>
      <c r="C103" s="176"/>
      <c r="D103" s="177"/>
      <c r="E103" s="99" t="s">
        <v>166</v>
      </c>
      <c r="F103" s="222">
        <v>1100</v>
      </c>
      <c r="G103" s="54">
        <v>0</v>
      </c>
      <c r="H103" s="54">
        <v>1100</v>
      </c>
      <c r="I103" s="54">
        <f>H103/F103*100</f>
        <v>100</v>
      </c>
    </row>
    <row r="104" spans="2:9" x14ac:dyDescent="0.25">
      <c r="B104" s="175" t="s">
        <v>118</v>
      </c>
      <c r="C104" s="176"/>
      <c r="D104" s="177"/>
      <c r="E104" s="99" t="s">
        <v>182</v>
      </c>
      <c r="F104" s="222">
        <v>1100</v>
      </c>
      <c r="G104" s="54">
        <v>0</v>
      </c>
      <c r="H104" s="54">
        <v>1100</v>
      </c>
      <c r="I104" s="54">
        <f>H104/F104*100</f>
        <v>100</v>
      </c>
    </row>
    <row r="105" spans="2:9" x14ac:dyDescent="0.25">
      <c r="B105" s="97"/>
      <c r="C105" s="98">
        <v>32</v>
      </c>
      <c r="D105" s="99"/>
      <c r="E105" s="48" t="s">
        <v>107</v>
      </c>
      <c r="F105" s="222">
        <v>1100</v>
      </c>
      <c r="G105" s="54">
        <v>0</v>
      </c>
      <c r="H105" s="54">
        <v>1100</v>
      </c>
      <c r="I105" s="54">
        <f>H105/F105*100</f>
        <v>100</v>
      </c>
    </row>
    <row r="106" spans="2:9" ht="14.25" customHeight="1" x14ac:dyDescent="0.25">
      <c r="B106" s="93"/>
      <c r="C106" s="94"/>
      <c r="D106" s="91">
        <v>3299</v>
      </c>
      <c r="E106" s="91" t="s">
        <v>91</v>
      </c>
      <c r="F106" s="126">
        <v>1100</v>
      </c>
      <c r="G106" s="56">
        <v>0</v>
      </c>
      <c r="H106" s="54">
        <v>1100</v>
      </c>
      <c r="I106" s="56">
        <v>0</v>
      </c>
    </row>
    <row r="107" spans="2:9" ht="15" customHeight="1" x14ac:dyDescent="0.25">
      <c r="B107" s="93"/>
      <c r="C107" s="94"/>
      <c r="D107" s="91"/>
      <c r="E107" s="91"/>
      <c r="F107" s="126"/>
      <c r="G107" s="56" t="s">
        <v>54</v>
      </c>
      <c r="H107" s="56"/>
      <c r="I107" s="56"/>
    </row>
    <row r="108" spans="2:9" x14ac:dyDescent="0.25">
      <c r="B108" s="175" t="s">
        <v>167</v>
      </c>
      <c r="C108" s="176"/>
      <c r="D108" s="177"/>
      <c r="E108" s="99" t="s">
        <v>168</v>
      </c>
      <c r="F108" s="222">
        <v>2963</v>
      </c>
      <c r="G108" s="54">
        <v>0</v>
      </c>
      <c r="H108" s="54">
        <v>2962.5</v>
      </c>
      <c r="I108" s="54">
        <v>0</v>
      </c>
    </row>
    <row r="109" spans="2:9" x14ac:dyDescent="0.25">
      <c r="B109" s="175" t="s">
        <v>119</v>
      </c>
      <c r="C109" s="176"/>
      <c r="D109" s="177"/>
      <c r="E109" s="48" t="s">
        <v>133</v>
      </c>
      <c r="F109" s="222">
        <v>2963</v>
      </c>
      <c r="G109" s="54">
        <v>0</v>
      </c>
      <c r="H109" s="54">
        <v>2962.5</v>
      </c>
      <c r="I109" s="54">
        <v>0</v>
      </c>
    </row>
    <row r="110" spans="2:9" x14ac:dyDescent="0.25">
      <c r="B110" s="97"/>
      <c r="C110" s="98">
        <v>32</v>
      </c>
      <c r="D110" s="99"/>
      <c r="E110" s="48" t="s">
        <v>107</v>
      </c>
      <c r="F110" s="222">
        <v>2963</v>
      </c>
      <c r="G110" s="54">
        <v>0</v>
      </c>
      <c r="H110" s="54">
        <v>2962.5</v>
      </c>
      <c r="I110" s="54">
        <v>0</v>
      </c>
    </row>
    <row r="111" spans="2:9" ht="15" customHeight="1" x14ac:dyDescent="0.25">
      <c r="B111" s="93"/>
      <c r="C111" s="100" t="s">
        <v>54</v>
      </c>
      <c r="D111" s="91">
        <v>3232</v>
      </c>
      <c r="E111" s="91" t="s">
        <v>83</v>
      </c>
      <c r="F111" s="126">
        <v>2963</v>
      </c>
      <c r="G111" s="56">
        <v>0</v>
      </c>
      <c r="H111" s="54">
        <v>2962.5</v>
      </c>
      <c r="I111" s="56">
        <v>0</v>
      </c>
    </row>
    <row r="112" spans="2:9" x14ac:dyDescent="0.25">
      <c r="B112" s="93"/>
      <c r="C112" s="94"/>
      <c r="D112" s="91"/>
      <c r="E112" s="91"/>
      <c r="F112" s="126"/>
      <c r="G112" s="56"/>
      <c r="H112" s="56"/>
      <c r="I112" s="56"/>
    </row>
    <row r="113" spans="2:9" x14ac:dyDescent="0.25">
      <c r="B113" s="175" t="s">
        <v>241</v>
      </c>
      <c r="C113" s="176"/>
      <c r="D113" s="177"/>
      <c r="E113" s="99" t="s">
        <v>183</v>
      </c>
      <c r="F113" s="222">
        <v>25300</v>
      </c>
      <c r="G113" s="54">
        <v>0</v>
      </c>
      <c r="H113" s="54">
        <v>8297.7999999999993</v>
      </c>
      <c r="I113" s="54">
        <v>0</v>
      </c>
    </row>
    <row r="114" spans="2:9" ht="25.5" x14ac:dyDescent="0.25">
      <c r="B114" s="175" t="s">
        <v>184</v>
      </c>
      <c r="C114" s="176"/>
      <c r="D114" s="177"/>
      <c r="E114" s="99" t="s">
        <v>143</v>
      </c>
      <c r="F114" s="222">
        <v>25300</v>
      </c>
      <c r="G114" s="54">
        <v>0</v>
      </c>
      <c r="H114" s="54">
        <v>8297.7999999999993</v>
      </c>
      <c r="I114" s="54">
        <v>0</v>
      </c>
    </row>
    <row r="115" spans="2:9" x14ac:dyDescent="0.25">
      <c r="B115" s="97"/>
      <c r="C115" s="98">
        <v>32</v>
      </c>
      <c r="D115" s="99"/>
      <c r="E115" s="48" t="s">
        <v>107</v>
      </c>
      <c r="F115" s="222">
        <v>25300</v>
      </c>
      <c r="G115" s="54">
        <v>0</v>
      </c>
      <c r="H115" s="54">
        <v>8297.7999999999993</v>
      </c>
      <c r="I115" s="54">
        <v>0</v>
      </c>
    </row>
    <row r="116" spans="2:9" x14ac:dyDescent="0.25">
      <c r="B116" s="93"/>
      <c r="C116" s="94"/>
      <c r="D116" s="91">
        <v>3211</v>
      </c>
      <c r="E116" s="91" t="s">
        <v>70</v>
      </c>
      <c r="F116" s="126">
        <v>25300</v>
      </c>
      <c r="G116" s="56">
        <v>0</v>
      </c>
      <c r="H116" s="54">
        <v>8297.7999999999993</v>
      </c>
      <c r="I116" s="56">
        <v>0</v>
      </c>
    </row>
    <row r="117" spans="2:9" ht="15" customHeight="1" x14ac:dyDescent="0.25">
      <c r="B117" s="93"/>
      <c r="C117" s="94"/>
      <c r="D117" s="91"/>
      <c r="E117" s="91"/>
      <c r="F117" s="126"/>
      <c r="G117" s="56"/>
      <c r="H117" s="56"/>
      <c r="I117" s="56"/>
    </row>
    <row r="118" spans="2:9" ht="27" customHeight="1" x14ac:dyDescent="0.25">
      <c r="B118" s="175" t="s">
        <v>169</v>
      </c>
      <c r="C118" s="176"/>
      <c r="D118" s="177"/>
      <c r="E118" s="99" t="s">
        <v>170</v>
      </c>
      <c r="F118" s="222">
        <v>44225</v>
      </c>
      <c r="G118" s="54">
        <v>0</v>
      </c>
      <c r="H118" s="54">
        <v>43223.5</v>
      </c>
      <c r="I118" s="54">
        <f>H118/F118*100</f>
        <v>97.735443753533076</v>
      </c>
    </row>
    <row r="119" spans="2:9" x14ac:dyDescent="0.25">
      <c r="B119" s="175" t="s">
        <v>119</v>
      </c>
      <c r="C119" s="176"/>
      <c r="D119" s="177"/>
      <c r="E119" s="48" t="s">
        <v>133</v>
      </c>
      <c r="F119" s="222">
        <v>44225</v>
      </c>
      <c r="G119" s="54">
        <v>0</v>
      </c>
      <c r="H119" s="54">
        <v>43223.5</v>
      </c>
      <c r="I119" s="54">
        <f>H119/F119*100</f>
        <v>97.735443753533076</v>
      </c>
    </row>
    <row r="120" spans="2:9" ht="15" customHeight="1" x14ac:dyDescent="0.25">
      <c r="B120" s="97"/>
      <c r="C120" s="98">
        <v>31</v>
      </c>
      <c r="D120" s="99"/>
      <c r="E120" s="99" t="s">
        <v>155</v>
      </c>
      <c r="F120" s="222">
        <v>42052</v>
      </c>
      <c r="G120" s="54">
        <v>0</v>
      </c>
      <c r="H120" s="54">
        <v>43223.5</v>
      </c>
      <c r="I120" s="54">
        <f>H120/F120*100</f>
        <v>102.78583658327784</v>
      </c>
    </row>
    <row r="121" spans="2:9" x14ac:dyDescent="0.25">
      <c r="B121" s="93"/>
      <c r="C121" s="94"/>
      <c r="D121" s="91">
        <v>3111</v>
      </c>
      <c r="E121" s="91" t="s">
        <v>106</v>
      </c>
      <c r="F121" s="126">
        <v>33521</v>
      </c>
      <c r="G121" s="56">
        <v>0</v>
      </c>
      <c r="H121" s="56">
        <v>33520.080000000002</v>
      </c>
      <c r="I121" s="56">
        <v>0</v>
      </c>
    </row>
    <row r="122" spans="2:9" x14ac:dyDescent="0.25">
      <c r="B122" s="93"/>
      <c r="C122" s="94"/>
      <c r="D122" s="91">
        <v>3121</v>
      </c>
      <c r="E122" s="91" t="s">
        <v>66</v>
      </c>
      <c r="F122" s="126">
        <v>3000</v>
      </c>
      <c r="G122" s="56">
        <v>0</v>
      </c>
      <c r="H122" s="56">
        <v>3000</v>
      </c>
      <c r="I122" s="56">
        <v>0</v>
      </c>
    </row>
    <row r="123" spans="2:9" x14ac:dyDescent="0.25">
      <c r="B123" s="93"/>
      <c r="C123" s="94"/>
      <c r="D123" s="91">
        <v>3132</v>
      </c>
      <c r="E123" s="91" t="s">
        <v>185</v>
      </c>
      <c r="F123" s="126">
        <v>5531</v>
      </c>
      <c r="G123" s="56">
        <v>0</v>
      </c>
      <c r="H123" s="56">
        <v>5530.78</v>
      </c>
      <c r="I123" s="56">
        <v>0</v>
      </c>
    </row>
    <row r="124" spans="2:9" x14ac:dyDescent="0.25">
      <c r="B124" s="97"/>
      <c r="C124" s="98">
        <v>32</v>
      </c>
      <c r="D124" s="99"/>
      <c r="E124" s="48" t="s">
        <v>107</v>
      </c>
      <c r="F124" s="222">
        <v>2173</v>
      </c>
      <c r="G124" s="54">
        <v>0</v>
      </c>
      <c r="H124" s="54">
        <v>1172.6400000000001</v>
      </c>
      <c r="I124" s="54">
        <f>H124/F124*100</f>
        <v>53.96410492406811</v>
      </c>
    </row>
    <row r="125" spans="2:9" x14ac:dyDescent="0.25">
      <c r="B125" s="93"/>
      <c r="C125" s="94"/>
      <c r="D125" s="91">
        <v>3211</v>
      </c>
      <c r="E125" s="49" t="s">
        <v>242</v>
      </c>
      <c r="F125" s="126">
        <v>2173</v>
      </c>
      <c r="G125" s="56">
        <v>0</v>
      </c>
      <c r="H125" s="56">
        <v>1172.6400000000001</v>
      </c>
      <c r="I125" s="56">
        <v>0</v>
      </c>
    </row>
    <row r="126" spans="2:9" x14ac:dyDescent="0.25">
      <c r="B126" s="93"/>
      <c r="C126" s="94"/>
      <c r="D126" s="91"/>
      <c r="E126" s="91"/>
      <c r="F126" s="126"/>
      <c r="G126" s="56"/>
      <c r="H126" s="56"/>
      <c r="I126" s="56"/>
    </row>
    <row r="127" spans="2:9" x14ac:dyDescent="0.25">
      <c r="B127" s="175" t="s">
        <v>171</v>
      </c>
      <c r="C127" s="176"/>
      <c r="D127" s="177"/>
      <c r="E127" s="99" t="s">
        <v>172</v>
      </c>
      <c r="F127" s="222">
        <v>104000</v>
      </c>
      <c r="G127" s="54">
        <v>0</v>
      </c>
      <c r="H127" s="54">
        <v>104024.9</v>
      </c>
      <c r="I127" s="54">
        <f>H127/F127*100</f>
        <v>100.02394230769229</v>
      </c>
    </row>
    <row r="128" spans="2:9" x14ac:dyDescent="0.25">
      <c r="B128" s="175" t="s">
        <v>119</v>
      </c>
      <c r="C128" s="176"/>
      <c r="D128" s="177"/>
      <c r="E128" s="48" t="s">
        <v>133</v>
      </c>
      <c r="F128" s="222">
        <v>8000</v>
      </c>
      <c r="G128" s="54">
        <v>0</v>
      </c>
      <c r="H128" s="54">
        <v>5324.81</v>
      </c>
      <c r="I128" s="54">
        <f>H128/F128*100</f>
        <v>66.560124999999999</v>
      </c>
    </row>
    <row r="129" spans="2:9" x14ac:dyDescent="0.25">
      <c r="B129" s="97"/>
      <c r="C129" s="98">
        <v>32</v>
      </c>
      <c r="D129" s="99"/>
      <c r="E129" s="48" t="s">
        <v>107</v>
      </c>
      <c r="F129" s="222">
        <v>8000</v>
      </c>
      <c r="G129" s="54">
        <v>0</v>
      </c>
      <c r="H129" s="54">
        <v>5324.81</v>
      </c>
      <c r="I129" s="54">
        <f>H129/F129*100</f>
        <v>66.560124999999999</v>
      </c>
    </row>
    <row r="130" spans="2:9" x14ac:dyDescent="0.25">
      <c r="B130" s="101"/>
      <c r="C130" s="100"/>
      <c r="D130" s="91">
        <v>3222</v>
      </c>
      <c r="E130" s="91" t="s">
        <v>186</v>
      </c>
      <c r="F130" s="126">
        <v>8000</v>
      </c>
      <c r="G130" s="56"/>
      <c r="H130" s="56">
        <v>5324.81</v>
      </c>
      <c r="I130" s="56">
        <v>0</v>
      </c>
    </row>
    <row r="131" spans="2:9" x14ac:dyDescent="0.25">
      <c r="B131" s="101"/>
      <c r="C131" s="102"/>
      <c r="D131" s="103"/>
      <c r="E131" s="99"/>
      <c r="F131" s="222"/>
      <c r="G131" s="56"/>
      <c r="H131" s="56"/>
      <c r="I131" s="56"/>
    </row>
    <row r="132" spans="2:9" x14ac:dyDescent="0.25">
      <c r="B132" s="175" t="s">
        <v>137</v>
      </c>
      <c r="C132" s="181"/>
      <c r="D132" s="182"/>
      <c r="E132" s="99" t="s">
        <v>187</v>
      </c>
      <c r="F132" s="222">
        <v>96000</v>
      </c>
      <c r="G132" s="54">
        <v>0</v>
      </c>
      <c r="H132" s="54">
        <v>98700.09</v>
      </c>
      <c r="I132" s="54">
        <f>H132/F132*100</f>
        <v>102.81259375</v>
      </c>
    </row>
    <row r="133" spans="2:9" x14ac:dyDescent="0.25">
      <c r="B133" s="97"/>
      <c r="C133" s="98">
        <v>32</v>
      </c>
      <c r="D133" s="99"/>
      <c r="E133" s="48" t="s">
        <v>107</v>
      </c>
      <c r="F133" s="222">
        <v>96000</v>
      </c>
      <c r="G133" s="54">
        <v>0</v>
      </c>
      <c r="H133" s="54">
        <v>98700.09</v>
      </c>
      <c r="I133" s="54">
        <f>H133/F133*100</f>
        <v>102.81259375</v>
      </c>
    </row>
    <row r="134" spans="2:9" x14ac:dyDescent="0.25">
      <c r="B134" s="97"/>
      <c r="C134" s="94"/>
      <c r="D134" s="91">
        <v>3222</v>
      </c>
      <c r="E134" s="91" t="s">
        <v>186</v>
      </c>
      <c r="F134" s="126">
        <v>96000</v>
      </c>
      <c r="G134" s="56">
        <v>0</v>
      </c>
      <c r="H134" s="56">
        <v>98700.09</v>
      </c>
      <c r="I134" s="56">
        <v>0</v>
      </c>
    </row>
    <row r="135" spans="2:9" x14ac:dyDescent="0.25">
      <c r="B135" s="97"/>
      <c r="C135" s="94"/>
      <c r="D135" s="91"/>
      <c r="E135" s="91"/>
      <c r="F135" s="126"/>
      <c r="G135" s="56"/>
      <c r="H135" s="56"/>
      <c r="I135" s="56"/>
    </row>
    <row r="136" spans="2:9" ht="25.5" x14ac:dyDescent="0.25">
      <c r="B136" s="175" t="s">
        <v>243</v>
      </c>
      <c r="C136" s="176"/>
      <c r="D136" s="177"/>
      <c r="E136" s="99" t="s">
        <v>173</v>
      </c>
      <c r="F136" s="222">
        <v>55000</v>
      </c>
      <c r="G136" s="54">
        <v>0</v>
      </c>
      <c r="H136" s="54">
        <v>57916.03</v>
      </c>
      <c r="I136" s="54">
        <f>H136/F136*100</f>
        <v>105.30187272727272</v>
      </c>
    </row>
    <row r="137" spans="2:9" x14ac:dyDescent="0.25">
      <c r="B137" s="175" t="s">
        <v>119</v>
      </c>
      <c r="C137" s="176"/>
      <c r="D137" s="177"/>
      <c r="E137" s="48" t="s">
        <v>133</v>
      </c>
      <c r="F137" s="222">
        <v>55000</v>
      </c>
      <c r="G137" s="54">
        <v>0</v>
      </c>
      <c r="H137" s="54">
        <v>57916.03</v>
      </c>
      <c r="I137" s="54">
        <f>H137/F137*100</f>
        <v>105.30187272727272</v>
      </c>
    </row>
    <row r="138" spans="2:9" x14ac:dyDescent="0.25">
      <c r="B138" s="61"/>
      <c r="C138" s="62">
        <v>31</v>
      </c>
      <c r="D138" s="63"/>
      <c r="E138" s="46" t="s">
        <v>155</v>
      </c>
      <c r="F138" s="222">
        <v>51500</v>
      </c>
      <c r="G138" s="54">
        <v>0</v>
      </c>
      <c r="H138" s="54">
        <v>54770.13</v>
      </c>
      <c r="I138" s="54">
        <f>H138/F138*100</f>
        <v>106.34976699029126</v>
      </c>
    </row>
    <row r="139" spans="2:9" x14ac:dyDescent="0.25">
      <c r="B139" s="64"/>
      <c r="C139" s="65"/>
      <c r="D139" s="66">
        <v>3111</v>
      </c>
      <c r="E139" s="49" t="s">
        <v>27</v>
      </c>
      <c r="F139" s="126">
        <v>41200</v>
      </c>
      <c r="G139" s="56">
        <v>0</v>
      </c>
      <c r="H139" s="56">
        <v>42892.93</v>
      </c>
      <c r="I139" s="56">
        <v>0</v>
      </c>
    </row>
    <row r="140" spans="2:9" x14ac:dyDescent="0.25">
      <c r="B140" s="64"/>
      <c r="C140" s="65"/>
      <c r="D140" s="66">
        <v>3121</v>
      </c>
      <c r="E140" s="49" t="s">
        <v>66</v>
      </c>
      <c r="F140" s="126">
        <v>3500</v>
      </c>
      <c r="G140" s="56">
        <v>0</v>
      </c>
      <c r="H140" s="56">
        <v>4800</v>
      </c>
      <c r="I140" s="56">
        <v>0</v>
      </c>
    </row>
    <row r="141" spans="2:9" ht="21.75" customHeight="1" x14ac:dyDescent="0.25">
      <c r="B141" s="64"/>
      <c r="C141" s="65"/>
      <c r="D141" s="66">
        <v>3132</v>
      </c>
      <c r="E141" s="49" t="s">
        <v>67</v>
      </c>
      <c r="F141" s="126">
        <v>6800</v>
      </c>
      <c r="G141" s="56">
        <v>0</v>
      </c>
      <c r="H141" s="56">
        <v>7077.2</v>
      </c>
      <c r="I141" s="56">
        <v>0</v>
      </c>
    </row>
    <row r="142" spans="2:9" x14ac:dyDescent="0.25">
      <c r="B142" s="61"/>
      <c r="C142" s="62">
        <v>32</v>
      </c>
      <c r="D142" s="63"/>
      <c r="E142" s="48" t="s">
        <v>107</v>
      </c>
      <c r="F142" s="222">
        <v>3500</v>
      </c>
      <c r="G142" s="54">
        <v>0</v>
      </c>
      <c r="H142" s="54">
        <v>3145.9</v>
      </c>
      <c r="I142" s="54">
        <f>H142/F142*100</f>
        <v>89.882857142857148</v>
      </c>
    </row>
    <row r="143" spans="2:9" x14ac:dyDescent="0.25">
      <c r="B143" s="64"/>
      <c r="C143" s="65"/>
      <c r="D143" s="66">
        <v>3211</v>
      </c>
      <c r="E143" s="49" t="s">
        <v>242</v>
      </c>
      <c r="F143" s="126">
        <v>3500</v>
      </c>
      <c r="G143" s="54">
        <v>0</v>
      </c>
      <c r="H143" s="56">
        <v>451.36</v>
      </c>
      <c r="I143" s="56">
        <v>0</v>
      </c>
    </row>
    <row r="144" spans="2:9" x14ac:dyDescent="0.25">
      <c r="B144" s="193"/>
      <c r="C144" s="194"/>
      <c r="D144" s="195"/>
      <c r="E144" s="91"/>
      <c r="F144" s="126"/>
      <c r="G144" s="56"/>
      <c r="H144" s="56"/>
      <c r="I144" s="56"/>
    </row>
    <row r="145" spans="2:9" ht="26.25" customHeight="1" x14ac:dyDescent="0.25">
      <c r="B145" s="175" t="s">
        <v>195</v>
      </c>
      <c r="C145" s="176"/>
      <c r="D145" s="177"/>
      <c r="E145" s="99" t="s">
        <v>248</v>
      </c>
      <c r="F145" s="222">
        <v>6570</v>
      </c>
      <c r="G145" s="54">
        <v>0</v>
      </c>
      <c r="H145" s="54">
        <v>17026.189999999999</v>
      </c>
      <c r="I145" s="54">
        <f>H145/F145*100</f>
        <v>259.1505327245053</v>
      </c>
    </row>
    <row r="146" spans="2:9" x14ac:dyDescent="0.25">
      <c r="B146" s="175" t="s">
        <v>174</v>
      </c>
      <c r="C146" s="176"/>
      <c r="D146" s="177"/>
      <c r="E146" s="99" t="s">
        <v>175</v>
      </c>
      <c r="F146" s="222">
        <v>4570</v>
      </c>
      <c r="G146" s="56">
        <v>0</v>
      </c>
      <c r="H146" s="54">
        <v>4568.8900000000003</v>
      </c>
      <c r="I146" s="54">
        <f>H146/F146*100</f>
        <v>99.975711159737429</v>
      </c>
    </row>
    <row r="147" spans="2:9" x14ac:dyDescent="0.25">
      <c r="B147" s="175" t="s">
        <v>119</v>
      </c>
      <c r="C147" s="176"/>
      <c r="D147" s="177"/>
      <c r="E147" s="48" t="s">
        <v>133</v>
      </c>
      <c r="F147" s="222">
        <v>4570</v>
      </c>
      <c r="G147" s="56">
        <v>0</v>
      </c>
      <c r="H147" s="54">
        <v>4568.8900000000003</v>
      </c>
      <c r="I147" s="54">
        <f>H147/F147*100</f>
        <v>99.975711159737429</v>
      </c>
    </row>
    <row r="148" spans="2:9" ht="25.5" x14ac:dyDescent="0.25">
      <c r="B148" s="97"/>
      <c r="C148" s="98">
        <v>42</v>
      </c>
      <c r="D148" s="99"/>
      <c r="E148" s="99" t="s">
        <v>95</v>
      </c>
      <c r="F148" s="222">
        <v>4570</v>
      </c>
      <c r="G148" s="54">
        <v>0</v>
      </c>
      <c r="H148" s="54">
        <v>4568.8900000000003</v>
      </c>
      <c r="I148" s="54">
        <f>H148/F148*100</f>
        <v>99.975711159737429</v>
      </c>
    </row>
    <row r="149" spans="2:9" x14ac:dyDescent="0.25">
      <c r="B149" s="93"/>
      <c r="C149" s="94"/>
      <c r="D149" s="91">
        <v>4223</v>
      </c>
      <c r="E149" s="49" t="s">
        <v>244</v>
      </c>
      <c r="F149" s="126">
        <v>1347</v>
      </c>
      <c r="G149" s="56">
        <v>0</v>
      </c>
      <c r="H149" s="56">
        <v>4568.8900000000003</v>
      </c>
      <c r="I149" s="56">
        <v>0</v>
      </c>
    </row>
    <row r="150" spans="2:9" x14ac:dyDescent="0.25">
      <c r="B150" s="93"/>
      <c r="C150" s="122"/>
      <c r="D150" s="123">
        <v>4225</v>
      </c>
      <c r="E150" s="123" t="s">
        <v>245</v>
      </c>
      <c r="F150" s="126">
        <v>3223</v>
      </c>
      <c r="G150" s="56"/>
      <c r="H150" s="56"/>
      <c r="I150" s="56"/>
    </row>
    <row r="151" spans="2:9" x14ac:dyDescent="0.25">
      <c r="B151" s="93"/>
      <c r="C151" s="94"/>
      <c r="D151" s="91"/>
      <c r="E151" s="91"/>
      <c r="F151" s="126"/>
      <c r="G151" s="56"/>
      <c r="H151" s="56"/>
      <c r="I151" s="56"/>
    </row>
    <row r="152" spans="2:9" x14ac:dyDescent="0.25">
      <c r="B152" s="175" t="s">
        <v>176</v>
      </c>
      <c r="C152" s="176"/>
      <c r="D152" s="177"/>
      <c r="E152" s="99" t="s">
        <v>177</v>
      </c>
      <c r="F152" s="222">
        <v>2000</v>
      </c>
      <c r="G152" s="54">
        <v>0</v>
      </c>
      <c r="H152" s="54">
        <v>12457.3</v>
      </c>
      <c r="I152" s="54">
        <f>H152/F152*100</f>
        <v>622.86500000000001</v>
      </c>
    </row>
    <row r="153" spans="2:9" x14ac:dyDescent="0.25">
      <c r="B153" s="175" t="s">
        <v>119</v>
      </c>
      <c r="C153" s="176"/>
      <c r="D153" s="177"/>
      <c r="E153" s="48" t="s">
        <v>133</v>
      </c>
      <c r="F153" s="222">
        <v>1200</v>
      </c>
      <c r="G153" s="54">
        <v>0</v>
      </c>
      <c r="H153" s="54">
        <v>913.43</v>
      </c>
      <c r="I153" s="54">
        <f>H153/F153*100</f>
        <v>76.119166666666658</v>
      </c>
    </row>
    <row r="154" spans="2:9" ht="25.5" x14ac:dyDescent="0.25">
      <c r="B154" s="97"/>
      <c r="C154" s="98">
        <v>42</v>
      </c>
      <c r="D154" s="99"/>
      <c r="E154" s="48" t="s">
        <v>95</v>
      </c>
      <c r="F154" s="222">
        <v>1200</v>
      </c>
      <c r="G154" s="54">
        <v>0</v>
      </c>
      <c r="H154" s="54">
        <v>913.43</v>
      </c>
      <c r="I154" s="54">
        <f>H154/F154*100</f>
        <v>76.119166666666658</v>
      </c>
    </row>
    <row r="155" spans="2:9" x14ac:dyDescent="0.25">
      <c r="B155" s="97"/>
      <c r="C155" s="94"/>
      <c r="D155" s="91">
        <v>4241</v>
      </c>
      <c r="E155" s="91" t="s">
        <v>102</v>
      </c>
      <c r="F155" s="126">
        <v>1200</v>
      </c>
      <c r="G155" s="56">
        <v>0</v>
      </c>
      <c r="H155" s="56">
        <v>913.43</v>
      </c>
      <c r="I155" s="56">
        <v>0</v>
      </c>
    </row>
    <row r="156" spans="2:9" x14ac:dyDescent="0.25">
      <c r="B156" s="97"/>
      <c r="C156" s="98"/>
      <c r="D156" s="99"/>
      <c r="E156" s="99"/>
      <c r="F156" s="126"/>
      <c r="G156" s="56" t="s">
        <v>54</v>
      </c>
      <c r="H156" s="56"/>
      <c r="I156" s="56"/>
    </row>
    <row r="157" spans="2:9" x14ac:dyDescent="0.25">
      <c r="B157" s="175" t="s">
        <v>188</v>
      </c>
      <c r="C157" s="181"/>
      <c r="D157" s="182"/>
      <c r="E157" s="99" t="s">
        <v>187</v>
      </c>
      <c r="F157" s="222">
        <v>800</v>
      </c>
      <c r="G157" s="54">
        <v>0</v>
      </c>
      <c r="H157" s="54">
        <v>11543.87</v>
      </c>
      <c r="I157" s="54">
        <v>0</v>
      </c>
    </row>
    <row r="158" spans="2:9" ht="25.5" x14ac:dyDescent="0.25">
      <c r="B158" s="93"/>
      <c r="C158" s="98">
        <v>42</v>
      </c>
      <c r="D158" s="91"/>
      <c r="E158" s="48" t="s">
        <v>95</v>
      </c>
      <c r="F158" s="222">
        <v>800</v>
      </c>
      <c r="G158" s="54">
        <v>0</v>
      </c>
      <c r="H158" s="54">
        <v>11543.87</v>
      </c>
      <c r="I158" s="54">
        <v>0</v>
      </c>
    </row>
    <row r="159" spans="2:9" x14ac:dyDescent="0.25">
      <c r="B159" s="93"/>
      <c r="C159" s="94"/>
      <c r="D159" s="91">
        <v>4241</v>
      </c>
      <c r="E159" s="91" t="s">
        <v>102</v>
      </c>
      <c r="F159" s="225">
        <v>800</v>
      </c>
      <c r="G159" s="56">
        <v>0</v>
      </c>
      <c r="H159" s="56">
        <v>11543.87</v>
      </c>
      <c r="I159" s="56">
        <v>0</v>
      </c>
    </row>
    <row r="160" spans="2:9" ht="28.5" customHeight="1" x14ac:dyDescent="0.25">
      <c r="B160" s="93"/>
      <c r="C160" s="94"/>
      <c r="D160" s="91"/>
      <c r="E160" s="91"/>
      <c r="F160" s="222"/>
      <c r="G160" s="56"/>
      <c r="H160" s="56"/>
      <c r="I160" s="56"/>
    </row>
    <row r="161" spans="2:9" x14ac:dyDescent="0.25">
      <c r="B161" s="175" t="s">
        <v>196</v>
      </c>
      <c r="C161" s="176"/>
      <c r="D161" s="177"/>
      <c r="E161" s="99" t="s">
        <v>178</v>
      </c>
      <c r="F161" s="222">
        <v>1382989</v>
      </c>
      <c r="G161" s="54">
        <v>0</v>
      </c>
      <c r="H161" s="54">
        <v>1526082.57</v>
      </c>
      <c r="I161" s="54">
        <f>H161/F161*100</f>
        <v>110.34668894691137</v>
      </c>
    </row>
    <row r="162" spans="2:9" x14ac:dyDescent="0.25">
      <c r="B162" s="175" t="s">
        <v>179</v>
      </c>
      <c r="C162" s="176"/>
      <c r="D162" s="177"/>
      <c r="E162" s="99" t="s">
        <v>178</v>
      </c>
      <c r="F162" s="90">
        <v>1382989</v>
      </c>
      <c r="G162" s="54">
        <v>0</v>
      </c>
      <c r="H162" s="54">
        <v>1526082.57</v>
      </c>
      <c r="I162" s="54">
        <f>H162/F162*100</f>
        <v>110.34668894691137</v>
      </c>
    </row>
    <row r="163" spans="2:9" x14ac:dyDescent="0.25">
      <c r="B163" s="175" t="s">
        <v>137</v>
      </c>
      <c r="C163" s="176"/>
      <c r="D163" s="177"/>
      <c r="E163" s="99" t="s">
        <v>187</v>
      </c>
      <c r="F163" s="222">
        <v>1379784</v>
      </c>
      <c r="G163" s="54">
        <v>0</v>
      </c>
      <c r="H163" s="54">
        <v>1522877.87</v>
      </c>
      <c r="I163" s="54">
        <f>H163/F163*100</f>
        <v>110.37074426142064</v>
      </c>
    </row>
    <row r="164" spans="2:9" x14ac:dyDescent="0.25">
      <c r="B164" s="61"/>
      <c r="C164" s="62">
        <v>31</v>
      </c>
      <c r="D164" s="63"/>
      <c r="E164" s="46" t="s">
        <v>155</v>
      </c>
      <c r="F164" s="222">
        <v>1351940</v>
      </c>
      <c r="G164" s="54">
        <v>0</v>
      </c>
      <c r="H164" s="54">
        <v>1497874.51</v>
      </c>
      <c r="I164" s="54">
        <f>H164/F164*100</f>
        <v>110.79445167684956</v>
      </c>
    </row>
    <row r="165" spans="2:9" x14ac:dyDescent="0.25">
      <c r="B165" s="64"/>
      <c r="C165" s="65"/>
      <c r="D165" s="66">
        <v>3111</v>
      </c>
      <c r="E165" s="49" t="s">
        <v>27</v>
      </c>
      <c r="F165" s="126">
        <v>0</v>
      </c>
      <c r="G165" s="56">
        <v>0</v>
      </c>
      <c r="H165" s="56">
        <v>1237619.29</v>
      </c>
      <c r="I165" s="56">
        <v>0</v>
      </c>
    </row>
    <row r="166" spans="2:9" x14ac:dyDescent="0.25">
      <c r="B166" s="64"/>
      <c r="C166" s="65"/>
      <c r="D166" s="66">
        <v>3121</v>
      </c>
      <c r="E166" s="49" t="s">
        <v>66</v>
      </c>
      <c r="F166" s="126">
        <v>0</v>
      </c>
      <c r="G166" s="56">
        <v>0</v>
      </c>
      <c r="H166" s="56">
        <v>54203.86</v>
      </c>
      <c r="I166" s="56">
        <v>0</v>
      </c>
    </row>
    <row r="167" spans="2:9" x14ac:dyDescent="0.25">
      <c r="B167" s="64"/>
      <c r="C167" s="65"/>
      <c r="D167" s="66">
        <v>3132</v>
      </c>
      <c r="E167" s="49" t="s">
        <v>67</v>
      </c>
      <c r="F167" s="126">
        <v>0</v>
      </c>
      <c r="G167" s="56">
        <v>0</v>
      </c>
      <c r="H167" s="56">
        <v>206051.36</v>
      </c>
      <c r="I167" s="56">
        <v>0</v>
      </c>
    </row>
    <row r="168" spans="2:9" x14ac:dyDescent="0.25">
      <c r="B168" s="61"/>
      <c r="C168" s="62">
        <v>32</v>
      </c>
      <c r="D168" s="63"/>
      <c r="E168" s="48" t="s">
        <v>107</v>
      </c>
      <c r="F168" s="222">
        <v>25594</v>
      </c>
      <c r="G168" s="54">
        <v>0</v>
      </c>
      <c r="H168" s="54">
        <v>24593.41</v>
      </c>
      <c r="I168" s="54">
        <f>H168/F168*100</f>
        <v>96.09052903024147</v>
      </c>
    </row>
    <row r="169" spans="2:9" x14ac:dyDescent="0.25">
      <c r="B169" s="61"/>
      <c r="C169" s="62"/>
      <c r="D169" s="66">
        <v>3211</v>
      </c>
      <c r="E169" s="49" t="s">
        <v>70</v>
      </c>
      <c r="F169" s="126">
        <v>0</v>
      </c>
      <c r="G169" s="56">
        <v>0</v>
      </c>
      <c r="H169" s="56">
        <v>146.03</v>
      </c>
      <c r="I169" s="56">
        <v>0</v>
      </c>
    </row>
    <row r="170" spans="2:9" x14ac:dyDescent="0.25">
      <c r="B170" s="64"/>
      <c r="C170" s="65"/>
      <c r="D170" s="66">
        <v>3212</v>
      </c>
      <c r="E170" s="49" t="s">
        <v>156</v>
      </c>
      <c r="F170" s="126">
        <v>0</v>
      </c>
      <c r="G170" s="56">
        <v>0</v>
      </c>
      <c r="H170" s="56">
        <v>19256.349999999999</v>
      </c>
      <c r="I170" s="56">
        <v>0</v>
      </c>
    </row>
    <row r="171" spans="2:9" x14ac:dyDescent="0.25">
      <c r="B171" s="64"/>
      <c r="C171" s="65"/>
      <c r="D171" s="69">
        <v>3213</v>
      </c>
      <c r="E171" s="49" t="s">
        <v>189</v>
      </c>
      <c r="F171" s="126">
        <v>0</v>
      </c>
      <c r="G171" s="56">
        <v>0</v>
      </c>
      <c r="H171" s="56">
        <v>1330.35</v>
      </c>
      <c r="I171" s="56">
        <v>0</v>
      </c>
    </row>
    <row r="172" spans="2:9" x14ac:dyDescent="0.25">
      <c r="B172" s="64"/>
      <c r="C172" s="65"/>
      <c r="D172" s="66">
        <v>3295</v>
      </c>
      <c r="E172" s="49" t="s">
        <v>99</v>
      </c>
      <c r="F172" s="126">
        <v>0</v>
      </c>
      <c r="G172" s="56">
        <v>0</v>
      </c>
      <c r="H172" s="56">
        <v>3395.2</v>
      </c>
      <c r="I172" s="56">
        <v>0</v>
      </c>
    </row>
    <row r="173" spans="2:9" x14ac:dyDescent="0.25">
      <c r="B173" s="64"/>
      <c r="C173" s="65"/>
      <c r="D173" s="66">
        <v>3296</v>
      </c>
      <c r="E173" s="49" t="s">
        <v>190</v>
      </c>
      <c r="F173" s="126">
        <v>0</v>
      </c>
      <c r="G173" s="56">
        <v>0</v>
      </c>
      <c r="H173" s="56">
        <v>3437.72</v>
      </c>
      <c r="I173" s="56">
        <v>0</v>
      </c>
    </row>
    <row r="174" spans="2:9" x14ac:dyDescent="0.25">
      <c r="B174" s="61"/>
      <c r="C174" s="62">
        <v>34</v>
      </c>
      <c r="D174" s="63"/>
      <c r="E174" s="48" t="s">
        <v>110</v>
      </c>
      <c r="F174" s="222">
        <v>2250</v>
      </c>
      <c r="G174" s="140">
        <v>0</v>
      </c>
      <c r="H174" s="54">
        <v>409.95</v>
      </c>
      <c r="I174" s="54">
        <v>0</v>
      </c>
    </row>
    <row r="175" spans="2:9" x14ac:dyDescent="0.25">
      <c r="B175" s="119"/>
      <c r="C175" s="120"/>
      <c r="D175" s="66">
        <v>3433</v>
      </c>
      <c r="E175" s="49" t="s">
        <v>101</v>
      </c>
      <c r="F175" s="126">
        <v>0</v>
      </c>
      <c r="G175" s="140">
        <v>0</v>
      </c>
      <c r="H175" s="56">
        <v>409.95</v>
      </c>
      <c r="I175" s="56">
        <v>0</v>
      </c>
    </row>
    <row r="176" spans="2:9" x14ac:dyDescent="0.25">
      <c r="B176" s="119"/>
      <c r="C176" s="120"/>
      <c r="D176" s="121"/>
      <c r="E176" s="48"/>
      <c r="F176" s="222"/>
      <c r="G176" s="54"/>
      <c r="H176" s="54"/>
      <c r="I176" s="54"/>
    </row>
    <row r="177" spans="2:9" x14ac:dyDescent="0.25">
      <c r="B177" s="175" t="s">
        <v>226</v>
      </c>
      <c r="C177" s="176"/>
      <c r="D177" s="177"/>
      <c r="E177" s="48" t="s">
        <v>228</v>
      </c>
      <c r="F177" s="222">
        <v>3205</v>
      </c>
      <c r="G177" s="140">
        <v>0</v>
      </c>
      <c r="H177" s="54">
        <v>3204.7</v>
      </c>
      <c r="I177" s="54">
        <v>0</v>
      </c>
    </row>
    <row r="178" spans="2:9" x14ac:dyDescent="0.25">
      <c r="B178" s="116"/>
      <c r="C178" s="117">
        <v>32</v>
      </c>
      <c r="D178" s="117"/>
      <c r="E178" s="48" t="s">
        <v>11</v>
      </c>
      <c r="F178" s="222">
        <v>3205</v>
      </c>
      <c r="G178" s="140">
        <v>0</v>
      </c>
      <c r="H178" s="54">
        <v>3204.7</v>
      </c>
      <c r="I178" s="54">
        <v>0</v>
      </c>
    </row>
    <row r="179" spans="2:9" x14ac:dyDescent="0.25">
      <c r="B179" s="116"/>
      <c r="C179" s="117"/>
      <c r="D179" s="138">
        <v>3225</v>
      </c>
      <c r="E179" s="133" t="s">
        <v>236</v>
      </c>
      <c r="F179" s="225">
        <v>3205</v>
      </c>
      <c r="G179" s="140">
        <v>0</v>
      </c>
      <c r="H179" s="140">
        <v>3204.7</v>
      </c>
      <c r="I179" s="56">
        <v>0</v>
      </c>
    </row>
    <row r="180" spans="2:9" ht="18" customHeight="1" x14ac:dyDescent="0.25">
      <c r="B180" s="116"/>
      <c r="C180" s="117"/>
      <c r="D180" s="117"/>
      <c r="E180" s="48"/>
      <c r="F180" s="222"/>
      <c r="G180" s="54"/>
      <c r="H180" s="54"/>
      <c r="I180" s="54"/>
    </row>
    <row r="181" spans="2:9" ht="15.75" customHeight="1" x14ac:dyDescent="0.25">
      <c r="B181" s="64"/>
      <c r="C181" s="65"/>
      <c r="D181" s="127"/>
      <c r="E181" s="137"/>
      <c r="F181" s="56"/>
      <c r="G181" s="56"/>
      <c r="H181" s="56"/>
      <c r="I181" s="56"/>
    </row>
    <row r="182" spans="2:9" ht="18.600000000000001" customHeight="1" x14ac:dyDescent="0.25"/>
    <row r="183" spans="2:9" ht="15.75" customHeight="1" x14ac:dyDescent="0.25"/>
    <row r="188" spans="2:9" ht="31.5" customHeight="1" x14ac:dyDescent="0.25"/>
    <row r="192" spans="2:9" ht="26.25" customHeight="1" x14ac:dyDescent="0.25"/>
  </sheetData>
  <mergeCells count="53">
    <mergeCell ref="B91:D91"/>
    <mergeCell ref="B152:D152"/>
    <mergeCell ref="B136:D136"/>
    <mergeCell ref="B144:D144"/>
    <mergeCell ref="B145:D145"/>
    <mergeCell ref="B146:D146"/>
    <mergeCell ref="B147:D147"/>
    <mergeCell ref="B109:D109"/>
    <mergeCell ref="B118:D118"/>
    <mergeCell ref="B119:D119"/>
    <mergeCell ref="B127:D127"/>
    <mergeCell ref="B132:D132"/>
    <mergeCell ref="B2:I2"/>
    <mergeCell ref="B8:D8"/>
    <mergeCell ref="B11:D11"/>
    <mergeCell ref="B12:D12"/>
    <mergeCell ref="B9:D9"/>
    <mergeCell ref="B4:I4"/>
    <mergeCell ref="B6:E6"/>
    <mergeCell ref="B7:E7"/>
    <mergeCell ref="B10:D10"/>
    <mergeCell ref="B36:D36"/>
    <mergeCell ref="B38:D38"/>
    <mergeCell ref="B137:D137"/>
    <mergeCell ref="B30:D30"/>
    <mergeCell ref="B35:D35"/>
    <mergeCell ref="B71:D71"/>
    <mergeCell ref="B31:D31"/>
    <mergeCell ref="B51:D51"/>
    <mergeCell ref="B103:D103"/>
    <mergeCell ref="B104:D104"/>
    <mergeCell ref="B108:D108"/>
    <mergeCell ref="B72:D72"/>
    <mergeCell ref="B76:D76"/>
    <mergeCell ref="B80:D80"/>
    <mergeCell ref="B85:D85"/>
    <mergeCell ref="B84:D84"/>
    <mergeCell ref="B177:D177"/>
    <mergeCell ref="B44:D44"/>
    <mergeCell ref="B55:D55"/>
    <mergeCell ref="B63:D63"/>
    <mergeCell ref="B67:D67"/>
    <mergeCell ref="B99:D99"/>
    <mergeCell ref="B81:D81"/>
    <mergeCell ref="B113:D113"/>
    <mergeCell ref="B114:D114"/>
    <mergeCell ref="B128:D128"/>
    <mergeCell ref="B157:D157"/>
    <mergeCell ref="B161:D161"/>
    <mergeCell ref="B162:D162"/>
    <mergeCell ref="B163:D163"/>
    <mergeCell ref="B153:D153"/>
    <mergeCell ref="B90:D90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2024-04-02T18:33:26Z</cp:lastPrinted>
  <dcterms:created xsi:type="dcterms:W3CDTF">2022-08-12T12:51:27Z</dcterms:created>
  <dcterms:modified xsi:type="dcterms:W3CDTF">2024-04-02T18:37:38Z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